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0717bd084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10d5ab00dfa48d0"/>
    <x:sheet xmlns:r="http://schemas.openxmlformats.org/officeDocument/2006/relationships" name="Inventario" sheetId="2" r:id="R658ea266614544d8"/>
    <x:sheet xmlns:r="http://schemas.openxmlformats.org/officeDocument/2006/relationships" name="Ventas" sheetId="3" r:id="R6b6280b2580e44a7"/>
    <x:sheet xmlns:r="http://schemas.openxmlformats.org/officeDocument/2006/relationships" name="Clientes" sheetId="4" r:id="R345dd7fa2b9c4210"/>
    <x:sheet xmlns:r="http://schemas.openxmlformats.org/officeDocument/2006/relationships" name="Listas" sheetId="5" r:id="R862aa0e1a0f74a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"/>
    <x:numFmt numFmtId="202" formatCode="yyyy-mm-dd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color rgb="FF94A3B8"/>
      <x:name val="Carlito"/>
    </x:font>
    <x:font>
      <x:b/>
      <x:sz val="18"/>
      <x:color rgb="FF38BDF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1324"/>
      </x:patternFill>
    </x:fill>
    <x:fill>
      <x:patternFill patternType="solid">
        <x:fgColor rgb="FF111C31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200" fontId="4" fillId="3" borderId="1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/>
    </x:xf>
    <x:xf numFmtId="201" fontId="4" fillId="3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201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7b4e4ba73436e" /><Relationship Type="http://schemas.openxmlformats.org/officeDocument/2006/relationships/theme" Target="/xl/theme/theme1.xml" Id="R248a060c5c574340" /><Relationship Type="http://schemas.openxmlformats.org/officeDocument/2006/relationships/sharedStrings" Target="/xl/sharedStrings.xml" Id="Rb177c3537cca402c" /><Relationship Type="http://schemas.openxmlformats.org/officeDocument/2006/relationships/worksheet" Target="/xl/worksheets/sheet1.xml" Id="R310d5ab00dfa48d0" /><Relationship Type="http://schemas.openxmlformats.org/officeDocument/2006/relationships/worksheet" Target="/xl/worksheets/sheet2.xml" Id="R658ea266614544d8" /><Relationship Type="http://schemas.openxmlformats.org/officeDocument/2006/relationships/worksheet" Target="/xl/worksheets/sheet3.xml" Id="R6b6280b2580e44a7" /><Relationship Type="http://schemas.openxmlformats.org/officeDocument/2006/relationships/worksheet" Target="/xl/worksheets/sheet4.xml" Id="R345dd7fa2b9c4210" /><Relationship Type="http://schemas.openxmlformats.org/officeDocument/2006/relationships/worksheet" Target="/xl/worksheets/sheet5.xml" Id="R862aa0e1a0f74a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40e54d6ad9b4f41" /><Relationship Type="http://schemas.openxmlformats.org/officeDocument/2006/relationships/chart" Target="/xl/drawings/charts/chart2.xml" Id="Racf31437b592452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Ventas por mes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Ventas</c:v>
          </c:tx>
          <c:cat>
            <c:strRef>
              <c:f>'Dashboard'!$A$10:$A$12</c:f>
              <c:strCache>
                <c:ptCount val="0"/>
              </c:strCache>
            </c:strRef>
          </c:cat>
          <c:val>
            <c:numRef>
              <c:f>'Dashboard'!$B$10:$B$12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Unidades vendidas por producto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Unidades</c:v>
          </c:tx>
          <c:cat>
            <c:strRef>
              <c:f>'Dashboard'!$A$17:$A$24</c:f>
              <c:strCache>
                <c:ptCount val="0"/>
              </c:strCache>
            </c:strRef>
          </c:cat>
          <c:val>
            <c:numRef>
              <c:f>'Dashboard'!$B$17:$B$24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8</xdr:row>
      <xdr:rowOff>0</xdr:rowOff>
    </xdr:from>
    <xdr:to>
      <xdr:col>12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0e54d6ad9b4f41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16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f31437b592452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ventarioTable" displayName="InventarioTable" ref="A3:J11" headerRowCount="1" totalsRowCount="0" totalsRowShown="0">
  <x:tableColumns count="10">
    <x:tableColumn id="1" name="Código"/>
    <x:tableColumn id="2" name="Producto"/>
    <x:tableColumn id="3" name="Categoría"/>
    <x:tableColumn id="4" name="Costo"/>
    <x:tableColumn id="5" name="Precio"/>
    <x:tableColumn id="6" name="Stock inicial"/>
    <x:tableColumn id="7" name="Entradas"/>
    <x:tableColumn id="8" name="Salidas"/>
    <x:tableColumn id="9" name="Stock actual"/>
    <x:tableColumn id="10" name="Estad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tasTable" displayName="VentasTable" ref="A3:J51" headerRowCount="1" totalsRowCount="0" totalsRowShown="0">
  <x:tableColumns count="10">
    <x:tableColumn id="1" name="Venta #"/>
    <x:tableColumn id="2" name="Fecha"/>
    <x:tableColumn id="3" name="Cliente"/>
    <x:tableColumn id="4" name="Código"/>
    <x:tableColumn id="5" name="Producto"/>
    <x:tableColumn id="6" name="Cantidad"/>
    <x:tableColumn id="7" name="Precio unit."/>
    <x:tableColumn id="8" name="Total"/>
    <x:tableColumn id="9" name="Pago"/>
    <x:tableColumn id="10" name="M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lientesTable" displayName="ClientesTable" ref="A3:G11" headerRowCount="1" totalsRowCount="0" totalsRowShown="0">
  <x:tableColumns count="7">
    <x:tableColumn id="1" name="Cliente ID"/>
    <x:tableColumn id="2" name="Nombre"/>
    <x:tableColumn id="3" name="Email"/>
    <x:tableColumn id="4" name="Teléfono"/>
    <x:tableColumn id="5" name="Ciudad"/>
    <x:tableColumn id="6" name="Estado"/>
    <x:tableColumn id="7" name="Total compr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a1766be9b9d4c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faa897eeea142c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88b0316fbf45f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f0fcf56aad14006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49" t="str">
        <x:v>WR TECH | Dashboard de Inventario y Ventas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</x:row>
    <x:row r="2" ht="30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4">
      <x:c r="A4" s="50" t="str">
        <x:v>VENTAS TOTALES</x:v>
      </x:c>
      <x:c r="B4" s="50"/>
      <x:c r="C4" s="50"/>
      <x:c r="D4" s="50" t="str">
        <x:v>UNIDADES VENDIDAS</x:v>
      </x:c>
      <x:c r="E4" s="50"/>
      <x:c r="F4" s="50"/>
      <x:c r="G4" s="50" t="str">
        <x:v>VALOR DEL INVENTARIO</x:v>
      </x:c>
      <x:c r="H4" s="50"/>
      <x:c r="I4" s="50"/>
      <x:c r="J4" s="50" t="str">
        <x:v>STOCK BAJO / CRÍTICO</x:v>
      </x:c>
      <x:c r="K4" s="50"/>
      <x:c r="L4" s="50"/>
    </x:row>
    <x:row r="5">
      <x:c r="A5" s="51" t="n">
        <x:f>SUM(Ventas!H4:H200)</x:f>
        <x:v>936.25</x:v>
      </x:c>
      <x:c r="B5" s="51"/>
      <x:c r="C5" s="51"/>
      <x:c r="D5" s="52" t="n">
        <x:f>SUM(Ventas!F4:F200)</x:f>
        <x:v>121</x:v>
      </x:c>
      <x:c r="E5" s="52"/>
      <x:c r="F5" s="52"/>
      <x:c r="G5" s="51" t="n">
        <x:f>SUMPRODUCT(Inventario!I4:I100,Inventario!E4:E100)</x:f>
        <x:v>1545.25</x:v>
      </x:c>
      <x:c r="H5" s="51"/>
      <x:c r="I5" s="51"/>
      <x:c r="J5" s="52" t="n">
        <x:f>COUNTIF(Inventario!J4:J100,"BAJO")+COUNTIF(Inventario!J4:J100,"CRÍTICO")</x:f>
        <x:v>1</x:v>
      </x:c>
      <x:c r="K5" s="52"/>
      <x:c r="L5" s="52"/>
    </x:row>
    <x:row r="6">
      <x:c r="A6" s="51"/>
      <x:c r="B6" s="51"/>
      <x:c r="C6" s="51"/>
      <x:c r="D6" s="52"/>
      <x:c r="E6" s="52"/>
      <x:c r="F6" s="52"/>
      <x:c r="G6" s="51"/>
      <x:c r="H6" s="51"/>
      <x:c r="I6" s="51"/>
      <x:c r="J6" s="52"/>
      <x:c r="K6" s="52"/>
      <x:c r="L6" s="52"/>
    </x:row>
    <x:row r="7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9">
      <x:c r="A9" s="18" t="str">
        <x:v>Mes</x:v>
      </x:c>
      <x:c r="B9" s="18" t="str">
        <x:v>Ventas</x:v>
      </x:c>
      <x:c r="C9" s="18" t="str">
        <x:v>Unidades</x:v>
      </x:c>
      <x:c r="D9" s="19"/>
      <x:c r="E9" s="19"/>
      <x:c r="F9" s="19"/>
      <x:c r="G9" s="19"/>
      <x:c r="H9" s="19"/>
      <x:c r="I9" s="19"/>
      <x:c r="J9" s="19"/>
      <x:c r="K9" s="19"/>
      <x:c r="L9" s="19"/>
    </x:row>
    <x:row r="10">
      <x:c r="A10" s="19" t="str">
        <x:v>jul-2026</x:v>
      </x:c>
      <x:c r="B10" s="20" t="n">
        <x:f>SUMIF(Ventas!$J$4:$J$200,A10,Ventas!$H$4:$H$200)</x:f>
        <x:v>232</x:v>
      </x:c>
      <x:c r="C10" s="19" t="n">
        <x:f>SUMIF(Ventas!$J$4:$J$200,A10,Ventas!$F$4:$F$200)</x:f>
        <x:v>39</x:v>
      </x:c>
      <x:c r="D10" s="19"/>
      <x:c r="E10" s="19"/>
      <x:c r="F10" s="19"/>
      <x:c r="G10" s="19"/>
      <x:c r="H10" s="19"/>
      <x:c r="I10" s="19"/>
      <x:c r="J10" s="19"/>
      <x:c r="K10" s="19"/>
      <x:c r="L10" s="19"/>
    </x:row>
    <x:row r="11">
      <x:c r="A11" s="19" t="str">
        <x:v>ago-2026</x:v>
      </x:c>
      <x:c r="B11" s="20" t="n">
        <x:f>SUMIF(Ventas!$J$4:$J$200,A11,Ventas!$H$4:$H$200)</x:f>
        <x:v>0</x:v>
      </x:c>
      <x:c r="C11" s="19" t="n">
        <x:f>SUMIF(Ventas!$J$4:$J$200,A11,Ventas!$F$4:$F$200)</x:f>
        <x:v>0</x:v>
      </x:c>
      <x:c r="D11" s="19"/>
      <x:c r="E11" s="19"/>
      <x:c r="F11" s="19"/>
      <x:c r="G11" s="19"/>
      <x:c r="H11" s="19"/>
      <x:c r="I11" s="19"/>
      <x:c r="J11" s="19"/>
      <x:c r="K11" s="19"/>
      <x:c r="L11" s="19"/>
    </x:row>
    <x:row r="12">
      <x:c r="A12" s="19" t="str">
        <x:v>sep-2026</x:v>
      </x:c>
      <x:c r="B12" s="20" t="n">
        <x:f>SUMIF(Ventas!$J$4:$J$200,A12,Ventas!$H$4:$H$200)</x:f>
        <x:v>342.75</x:v>
      </x:c>
      <x:c r="C12" s="19" t="n">
        <x:f>SUMIF(Ventas!$J$4:$J$200,A12,Ventas!$F$4:$F$200)</x:f>
        <x:v>43</x:v>
      </x:c>
      <x:c r="D12" s="19"/>
      <x:c r="E12" s="19"/>
      <x:c r="F12" s="19"/>
      <x:c r="G12" s="19"/>
      <x:c r="H12" s="19"/>
      <x:c r="I12" s="19"/>
      <x:c r="J12" s="19"/>
      <x:c r="K12" s="19"/>
      <x:c r="L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</x:row>
    <x:row r="16">
      <x:c r="A16" s="18" t="str">
        <x:v>Producto</x:v>
      </x:c>
      <x:c r="B16" s="18" t="str">
        <x:v>Unidades</x:v>
      </x:c>
      <x:c r="C16" s="18" t="str">
        <x:v>Ingresos</x:v>
      </x:c>
      <x:c r="D16" s="19"/>
      <x:c r="E16" s="18" t="str">
        <x:v>Código</x:v>
      </x:c>
      <x:c r="F16" s="18" t="str">
        <x:v>Producto</x:v>
      </x:c>
      <x:c r="G16" s="18" t="str">
        <x:v>Stock</x:v>
      </x:c>
      <x:c r="H16" s="19"/>
      <x:c r="I16" s="19"/>
      <x:c r="J16" s="19"/>
      <x:c r="K16" s="19"/>
      <x:c r="L16" s="19"/>
    </x:row>
    <x:row r="17">
      <x:c r="A17" s="19" t="str">
        <x:f>Inventario!B4</x:f>
        <x:v>Café Espresso 250g</x:v>
      </x:c>
      <x:c r="B17" s="19" t="n">
        <x:f>Inventario!H4</x:f>
        <x:v>12</x:v>
      </x:c>
      <x:c r="C17" s="20" t="n">
        <x:f>B17*Inventario!E4</x:f>
        <x:v>102</x:v>
      </x:c>
      <x:c r="D17" s="19"/>
      <x:c r="E17" s="19" t="str">
        <x:f>Inventario!A4</x:f>
        <x:v>P001</x:v>
      </x:c>
      <x:c r="F17" s="19" t="str">
        <x:f>Inventario!B4</x:f>
        <x:v>Café Espresso 250g</x:v>
      </x:c>
      <x:c r="G17" s="19" t="n">
        <x:f>Inventario!I4</x:f>
        <x:v>43</x:v>
      </x:c>
      <x:c r="H17" s="19"/>
      <x:c r="I17" s="19"/>
      <x:c r="J17" s="19"/>
      <x:c r="K17" s="19"/>
      <x:c r="L17" s="19"/>
    </x:row>
    <x:row r="18">
      <x:c r="A18" s="19" t="str">
        <x:f>Inventario!B5</x:f>
        <x:v>Café House Blend 500g</x:v>
      </x:c>
      <x:c r="B18" s="19" t="n">
        <x:f>Inventario!H5</x:f>
        <x:v>20</x:v>
      </x:c>
      <x:c r="C18" s="20" t="n">
        <x:f>B18*Inventario!E5</x:f>
        <x:v>280</x:v>
      </x:c>
      <x:c r="D18" s="19"/>
      <x:c r="E18" s="19" t="str">
        <x:f>Inventario!A5</x:f>
        <x:v>P002</x:v>
      </x:c>
      <x:c r="F18" s="19" t="str">
        <x:f>Inventario!B5</x:f>
        <x:v>Café House Blend 500g</x:v>
      </x:c>
      <x:c r="G18" s="19" t="n">
        <x:f>Inventario!I5</x:f>
        <x:v>23</x:v>
      </x:c>
      <x:c r="H18" s="19"/>
      <x:c r="I18" s="19"/>
      <x:c r="J18" s="19"/>
      <x:c r="K18" s="19"/>
      <x:c r="L18" s="19"/>
    </x:row>
    <x:row r="19">
      <x:c r="A19" s="19" t="str">
        <x:f>Inventario!B6</x:f>
        <x:v>Croissant Clásico</x:v>
      </x:c>
      <x:c r="B19" s="19" t="n">
        <x:f>Inventario!H6</x:f>
        <x:v>6</x:v>
      </x:c>
      <x:c r="C19" s="20" t="n">
        <x:f>B19*Inventario!E6</x:f>
        <x:v>21</x:v>
      </x:c>
      <x:c r="D19" s="19"/>
      <x:c r="E19" s="19" t="str">
        <x:f>Inventario!A6</x:f>
        <x:v>P003</x:v>
      </x:c>
      <x:c r="F19" s="19" t="str">
        <x:f>Inventario!B6</x:f>
        <x:v>Croissant Clásico</x:v>
      </x:c>
      <x:c r="G19" s="19" t="n">
        <x:f>Inventario!I6</x:f>
        <x:v>59</x:v>
      </x:c>
      <x:c r="H19" s="19"/>
      <x:c r="I19" s="19"/>
      <x:c r="J19" s="19"/>
      <x:c r="K19" s="19"/>
      <x:c r="L19" s="19"/>
    </x:row>
    <x:row r="20">
      <x:c r="A20" s="19" t="str">
        <x:f>Inventario!B7</x:f>
        <x:v>Muffin Chocolate</x:v>
      </x:c>
      <x:c r="B20" s="19" t="n">
        <x:f>Inventario!H7</x:f>
        <x:v>19</x:v>
      </x:c>
      <x:c r="C20" s="20" t="n">
        <x:f>B20*Inventario!E7</x:f>
        <x:v>61.75</x:v>
      </x:c>
      <x:c r="D20" s="19"/>
      <x:c r="E20" s="19" t="str">
        <x:f>Inventario!A7</x:f>
        <x:v>P004</x:v>
      </x:c>
      <x:c r="F20" s="19" t="str">
        <x:f>Inventario!B7</x:f>
        <x:v>Muffin Chocolate</x:v>
      </x:c>
      <x:c r="G20" s="19" t="n">
        <x:f>Inventario!I7</x:f>
        <x:v>31</x:v>
      </x:c>
      <x:c r="H20" s="19"/>
      <x:c r="I20" s="19"/>
      <x:c r="J20" s="19"/>
      <x:c r="K20" s="19"/>
      <x:c r="L20" s="19"/>
    </x:row>
    <x:row r="21">
      <x:c r="A21" s="19" t="str">
        <x:f>Inventario!B8</x:f>
        <x:v>Cold Brew 12oz</x:v>
      </x:c>
      <x:c r="B21" s="19" t="n">
        <x:f>Inventario!H8</x:f>
        <x:v>23</x:v>
      </x:c>
      <x:c r="C21" s="20" t="n">
        <x:f>B21*Inventario!E8</x:f>
        <x:v>115</x:v>
      </x:c>
      <x:c r="D21" s="19"/>
      <x:c r="E21" s="19" t="str">
        <x:f>Inventario!A8</x:f>
        <x:v>P005</x:v>
      </x:c>
      <x:c r="F21" s="19" t="str">
        <x:f>Inventario!B8</x:f>
        <x:v>Cold Brew 12oz</x:v>
      </x:c>
      <x:c r="G21" s="19" t="n">
        <x:f>Inventario!I8</x:f>
        <x:v>27</x:v>
      </x:c>
      <x:c r="H21" s="19"/>
      <x:c r="I21" s="19"/>
      <x:c r="J21" s="19"/>
      <x:c r="K21" s="19"/>
      <x:c r="L21" s="19"/>
    </x:row>
    <x:row r="22">
      <x:c r="A22" s="19" t="str">
        <x:f>Inventario!B9</x:f>
        <x:v>Té Chai 12oz</x:v>
      </x:c>
      <x:c r="B22" s="19" t="n">
        <x:f>Inventario!H9</x:f>
        <x:v>17</x:v>
      </x:c>
      <x:c r="C22" s="20" t="n">
        <x:f>B22*Inventario!E9</x:f>
        <x:v>76.5</x:v>
      </x:c>
      <x:c r="D22" s="19"/>
      <x:c r="E22" s="19" t="str">
        <x:f>Inventario!A9</x:f>
        <x:v>P006</x:v>
      </x:c>
      <x:c r="F22" s="19" t="str">
        <x:f>Inventario!B9</x:f>
        <x:v>Té Chai 12oz</x:v>
      </x:c>
      <x:c r="G22" s="19" t="n">
        <x:f>Inventario!I9</x:f>
        <x:v>19</x:v>
      </x:c>
      <x:c r="H22" s="19"/>
      <x:c r="I22" s="19"/>
      <x:c r="J22" s="19"/>
      <x:c r="K22" s="19"/>
      <x:c r="L22" s="19"/>
    </x:row>
    <x:row r="23">
      <x:c r="A23" s="19" t="str">
        <x:f>Inventario!B10</x:f>
        <x:v>Taza Urban</x:v>
      </x:c>
      <x:c r="B23" s="19" t="n">
        <x:f>Inventario!H10</x:f>
        <x:v>19</x:v>
      </x:c>
      <x:c r="C23" s="20" t="n">
        <x:f>B23*Inventario!E10</x:f>
        <x:v>190</x:v>
      </x:c>
      <x:c r="D23" s="19"/>
      <x:c r="E23" s="19" t="str">
        <x:f>Inventario!A10</x:f>
        <x:v>P007</x:v>
      </x:c>
      <x:c r="F23" s="19" t="str">
        <x:f>Inventario!B10</x:f>
        <x:v>Taza Urban</x:v>
      </x:c>
      <x:c r="G23" s="19" t="n">
        <x:f>Inventario!I10</x:f>
        <x:v>6</x:v>
      </x:c>
      <x:c r="H23" s="19"/>
      <x:c r="I23" s="19"/>
      <x:c r="J23" s="19"/>
      <x:c r="K23" s="19"/>
      <x:c r="L23" s="19"/>
    </x:row>
    <x:row r="24">
      <x:c r="A24" s="19" t="str">
        <x:f>Inventario!B11</x:f>
        <x:v>Termo Acero</x:v>
      </x:c>
      <x:c r="B24" s="19" t="n">
        <x:f>Inventario!H11</x:f>
        <x:v>5</x:v>
      </x:c>
      <x:c r="C24" s="20" t="n">
        <x:f>B24*Inventario!E11</x:f>
        <x:v>90</x:v>
      </x:c>
      <x:c r="D24" s="19"/>
      <x:c r="E24" s="19" t="str">
        <x:f>Inventario!A11</x:f>
        <x:v>P008</x:v>
      </x:c>
      <x:c r="F24" s="19" t="str">
        <x:f>Inventario!B11</x:f>
        <x:v>Termo Acero</x:v>
      </x:c>
      <x:c r="G24" s="19" t="n">
        <x:f>Inventario!I11</x:f>
        <x:v>15</x:v>
      </x:c>
      <x:c r="H24" s="19"/>
      <x:c r="I24" s="19"/>
      <x:c r="J24" s="19"/>
      <x:c r="K24" s="19"/>
      <x:c r="L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</x:row>
  </x:sheetData>
  <x:mergeCells>
    <x:mergeCell ref="A1:L2"/>
    <x:mergeCell ref="A4:C4"/>
    <x:mergeCell ref="A5:C6"/>
    <x:mergeCell ref="D4:F4"/>
    <x:mergeCell ref="D5:F6"/>
    <x:mergeCell ref="G4:I4"/>
    <x:mergeCell ref="G5:I6"/>
    <x:mergeCell ref="J4:L4"/>
    <x:mergeCell ref="J5:L6"/>
  </x:mergeCells>
  <x:conditionalFormatting sqref="G17:G24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2a1766be9b9d4c92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A02B93"/>
            </x14:dataBar>
          </x14:cfRule>
          <xm:sqref>G17:G24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6" hidden="0" customWidth="1"/>
    <x:col min="3" max="3" width="16" hidden="0" customWidth="1"/>
    <x:col min="4" max="4" width="12" hidden="0" customWidth="1"/>
    <x:col min="5" max="5" width="12" hidden="0" customWidth="1"/>
    <x:col min="6" max="6" width="13" hidden="0" customWidth="1"/>
    <x:col min="7" max="7" width="10" hidden="0" customWidth="1"/>
    <x:col min="8" max="8" width="10" hidden="0" customWidth="1"/>
    <x:col min="9" max="9" width="13" hidden="0" customWidth="1"/>
    <x:col min="10" max="10" width="12" hidden="0" customWidth="1"/>
  </x:cols>
  <x:sheetData>
    <x:row r="1" ht="34" customHeight="1">
      <x:c r="A1" s="11" t="str">
        <x:v>WR TECH | Sistema de Inventario</x:v>
      </x:c>
      <x:c r="B1" s="11"/>
      <x:c r="C1" s="11"/>
      <x:c r="D1" s="11"/>
      <x:c r="E1" s="11"/>
      <x:c r="F1" s="11"/>
      <x:c r="G1" s="11"/>
      <x:c r="H1" s="11"/>
      <x:c r="I1" s="11"/>
      <x:c r="J1" s="11"/>
    </x:row>
    <x:row r="3" ht="26" customHeight="1">
      <x:c r="A3" s="18" t="str">
        <x:v>Código</x:v>
      </x:c>
      <x:c r="B3" s="18" t="str">
        <x:v>Producto</x:v>
      </x:c>
      <x:c r="C3" s="18" t="str">
        <x:v>Categoría</x:v>
      </x:c>
      <x:c r="D3" s="18" t="str">
        <x:v>Costo</x:v>
      </x:c>
      <x:c r="E3" s="18" t="str">
        <x:v>Precio</x:v>
      </x:c>
      <x:c r="F3" s="18" t="str">
        <x:v>Stock inicial</x:v>
      </x:c>
      <x:c r="G3" s="18" t="str">
        <x:v>Entradas</x:v>
      </x:c>
      <x:c r="H3" s="18" t="str">
        <x:v>Salidas</x:v>
      </x:c>
      <x:c r="I3" s="18" t="str">
        <x:v>Stock actual</x:v>
      </x:c>
      <x:c r="J3" s="18" t="str">
        <x:v>Estado</x:v>
      </x:c>
    </x:row>
    <x:row r="4">
      <x:c r="A4" s="19" t="str">
        <x:v>P001</x:v>
      </x:c>
      <x:c r="B4" s="19" t="str">
        <x:v>Café Espresso 250g</x:v>
      </x:c>
      <x:c r="C4" s="19" t="str">
        <x:v>Café</x:v>
      </x:c>
      <x:c r="D4" s="20" t="n">
        <x:v>4.5</x:v>
      </x:c>
      <x:c r="E4" s="20" t="n">
        <x:v>8.5</x:v>
      </x:c>
      <x:c r="F4" s="21" t="n">
        <x:v>35</x:v>
      </x:c>
      <x:c r="G4" s="21" t="n">
        <x:v>20</x:v>
      </x:c>
      <x:c r="H4" s="21" t="n">
        <x:f>SUMIF(Ventas!$D$4:$D$200,A4,Ventas!$F$4:$F$200)</x:f>
        <x:v>12</x:v>
      </x:c>
      <x:c r="I4" s="21" t="n">
        <x:f>F4+G4-H4</x:f>
        <x:v>43</x:v>
      </x:c>
      <x:c r="J4" s="19" t="str">
        <x:f>IF(I4&lt;=5,"CRÍTICO",IF(I4&lt;=12,"BAJO","OK"))</x:f>
        <x:v>OK</x:v>
      </x:c>
    </x:row>
    <x:row r="5">
      <x:c r="A5" s="19" t="str">
        <x:v>P002</x:v>
      </x:c>
      <x:c r="B5" s="19" t="str">
        <x:v>Café House Blend 500g</x:v>
      </x:c>
      <x:c r="C5" s="19" t="str">
        <x:v>Café</x:v>
      </x:c>
      <x:c r="D5" s="20" t="n">
        <x:v>7.5</x:v>
      </x:c>
      <x:c r="E5" s="20" t="n">
        <x:v>14</x:v>
      </x:c>
      <x:c r="F5" s="21" t="n">
        <x:v>28</x:v>
      </x:c>
      <x:c r="G5" s="21" t="n">
        <x:v>15</x:v>
      </x:c>
      <x:c r="H5" s="21" t="n">
        <x:f>SUMIF(Ventas!$D$4:$D$200,A5,Ventas!$F$4:$F$200)</x:f>
        <x:v>20</x:v>
      </x:c>
      <x:c r="I5" s="21" t="n">
        <x:f>F5+G5-H5</x:f>
        <x:v>23</x:v>
      </x:c>
      <x:c r="J5" s="19" t="str">
        <x:f>IF(I5&lt;=5,"CRÍTICO",IF(I5&lt;=12,"BAJO","OK"))</x:f>
        <x:v>OK</x:v>
      </x:c>
    </x:row>
    <x:row r="6">
      <x:c r="A6" s="19" t="str">
        <x:v>P003</x:v>
      </x:c>
      <x:c r="B6" s="19" t="str">
        <x:v>Croissant Clásico</x:v>
      </x:c>
      <x:c r="C6" s="19" t="str">
        <x:v>Panadería</x:v>
      </x:c>
      <x:c r="D6" s="20" t="n">
        <x:v>1.2</x:v>
      </x:c>
      <x:c r="E6" s="20" t="n">
        <x:v>3.5</x:v>
      </x:c>
      <x:c r="F6" s="21" t="n">
        <x:v>40</x:v>
      </x:c>
      <x:c r="G6" s="21" t="n">
        <x:v>25</x:v>
      </x:c>
      <x:c r="H6" s="21" t="n">
        <x:f>SUMIF(Ventas!$D$4:$D$200,A6,Ventas!$F$4:$F$200)</x:f>
        <x:v>6</x:v>
      </x:c>
      <x:c r="I6" s="21" t="n">
        <x:f>F6+G6-H6</x:f>
        <x:v>59</x:v>
      </x:c>
      <x:c r="J6" s="19" t="str">
        <x:f>IF(I6&lt;=5,"CRÍTICO",IF(I6&lt;=12,"BAJO","OK"))</x:f>
        <x:v>OK</x:v>
      </x:c>
    </x:row>
    <x:row r="7">
      <x:c r="A7" s="19" t="str">
        <x:v>P004</x:v>
      </x:c>
      <x:c r="B7" s="19" t="str">
        <x:v>Muffin Chocolate</x:v>
      </x:c>
      <x:c r="C7" s="19" t="str">
        <x:v>Panadería</x:v>
      </x:c>
      <x:c r="D7" s="20" t="n">
        <x:v>1</x:v>
      </x:c>
      <x:c r="E7" s="20" t="n">
        <x:v>3.25</x:v>
      </x:c>
      <x:c r="F7" s="21" t="n">
        <x:v>32</x:v>
      </x:c>
      <x:c r="G7" s="21" t="n">
        <x:v>18</x:v>
      </x:c>
      <x:c r="H7" s="21" t="n">
        <x:f>SUMIF(Ventas!$D$4:$D$200,A7,Ventas!$F$4:$F$200)</x:f>
        <x:v>19</x:v>
      </x:c>
      <x:c r="I7" s="21" t="n">
        <x:f>F7+G7-H7</x:f>
        <x:v>31</x:v>
      </x:c>
      <x:c r="J7" s="19" t="str">
        <x:f>IF(I7&lt;=5,"CRÍTICO",IF(I7&lt;=12,"BAJO","OK"))</x:f>
        <x:v>OK</x:v>
      </x:c>
    </x:row>
    <x:row r="8">
      <x:c r="A8" s="19" t="str">
        <x:v>P005</x:v>
      </x:c>
      <x:c r="B8" s="19" t="str">
        <x:v>Cold Brew 12oz</x:v>
      </x:c>
      <x:c r="C8" s="19" t="str">
        <x:v>Bebidas</x:v>
      </x:c>
      <x:c r="D8" s="20" t="n">
        <x:v>1.8</x:v>
      </x:c>
      <x:c r="E8" s="20" t="n">
        <x:v>5</x:v>
      </x:c>
      <x:c r="F8" s="21" t="n">
        <x:v>30</x:v>
      </x:c>
      <x:c r="G8" s="21" t="n">
        <x:v>20</x:v>
      </x:c>
      <x:c r="H8" s="21" t="n">
        <x:f>SUMIF(Ventas!$D$4:$D$200,A8,Ventas!$F$4:$F$200)</x:f>
        <x:v>23</x:v>
      </x:c>
      <x:c r="I8" s="21" t="n">
        <x:f>F8+G8-H8</x:f>
        <x:v>27</x:v>
      </x:c>
      <x:c r="J8" s="19" t="str">
        <x:f>IF(I8&lt;=5,"CRÍTICO",IF(I8&lt;=12,"BAJO","OK"))</x:f>
        <x:v>OK</x:v>
      </x:c>
    </x:row>
    <x:row r="9">
      <x:c r="A9" s="19" t="str">
        <x:v>P006</x:v>
      </x:c>
      <x:c r="B9" s="19" t="str">
        <x:v>Té Chai 12oz</x:v>
      </x:c>
      <x:c r="C9" s="19" t="str">
        <x:v>Bebidas</x:v>
      </x:c>
      <x:c r="D9" s="20" t="n">
        <x:v>1.5</x:v>
      </x:c>
      <x:c r="E9" s="20" t="n">
        <x:v>4.5</x:v>
      </x:c>
      <x:c r="F9" s="21" t="n">
        <x:v>24</x:v>
      </x:c>
      <x:c r="G9" s="21" t="n">
        <x:v>12</x:v>
      </x:c>
      <x:c r="H9" s="21" t="n">
        <x:f>SUMIF(Ventas!$D$4:$D$200,A9,Ventas!$F$4:$F$200)</x:f>
        <x:v>17</x:v>
      </x:c>
      <x:c r="I9" s="21" t="n">
        <x:f>F9+G9-H9</x:f>
        <x:v>19</x:v>
      </x:c>
      <x:c r="J9" s="19" t="str">
        <x:f>IF(I9&lt;=5,"CRÍTICO",IF(I9&lt;=12,"BAJO","OK"))</x:f>
        <x:v>OK</x:v>
      </x:c>
    </x:row>
    <x:row r="10">
      <x:c r="A10" s="19" t="str">
        <x:v>P007</x:v>
      </x:c>
      <x:c r="B10" s="19" t="str">
        <x:v>Taza Urban</x:v>
      </x:c>
      <x:c r="C10" s="19" t="str">
        <x:v>Accesorios</x:v>
      </x:c>
      <x:c r="D10" s="20" t="n">
        <x:v>3.8</x:v>
      </x:c>
      <x:c r="E10" s="20" t="n">
        <x:v>10</x:v>
      </x:c>
      <x:c r="F10" s="21" t="n">
        <x:v>15</x:v>
      </x:c>
      <x:c r="G10" s="21" t="n">
        <x:v>10</x:v>
      </x:c>
      <x:c r="H10" s="21" t="n">
        <x:f>SUMIF(Ventas!$D$4:$D$200,A10,Ventas!$F$4:$F$200)</x:f>
        <x:v>19</x:v>
      </x:c>
      <x:c r="I10" s="21" t="n">
        <x:f>F10+G10-H10</x:f>
        <x:v>6</x:v>
      </x:c>
      <x:c r="J10" s="19" t="str">
        <x:f>IF(I10&lt;=5,"CRÍTICO",IF(I10&lt;=12,"BAJO","OK"))</x:f>
        <x:v>BAJO</x:v>
      </x:c>
    </x:row>
    <x:row r="11">
      <x:c r="A11" s="19" t="str">
        <x:v>P008</x:v>
      </x:c>
      <x:c r="B11" s="19" t="str">
        <x:v>Termo Acero</x:v>
      </x:c>
      <x:c r="C11" s="19" t="str">
        <x:v>Accesorios</x:v>
      </x:c>
      <x:c r="D11" s="20" t="n">
        <x:v>8</x:v>
      </x:c>
      <x:c r="E11" s="20" t="n">
        <x:v>18</x:v>
      </x:c>
      <x:c r="F11" s="21" t="n">
        <x:v>12</x:v>
      </x:c>
      <x:c r="G11" s="21" t="n">
        <x:v>8</x:v>
      </x:c>
      <x:c r="H11" s="21" t="n">
        <x:f>SUMIF(Ventas!$D$4:$D$200,A11,Ventas!$F$4:$F$200)</x:f>
        <x:v>5</x:v>
      </x:c>
      <x:c r="I11" s="21" t="n">
        <x:f>F11+G11-H11</x:f>
        <x:v>15</x:v>
      </x:c>
      <x:c r="J11" s="19" t="str">
        <x:f>IF(I11&lt;=5,"CRÍTICO",IF(I11&lt;=12,"BAJO","OK"))</x:f>
        <x:v>OK</x:v>
      </x:c>
    </x:row>
    <x:row r="12">
      <x:c r="A12" s="19"/>
      <x:c r="B12" s="19"/>
      <x:c r="C12" s="19"/>
      <x:c r="D12" s="20"/>
      <x:c r="E12" s="20"/>
      <x:c r="F12" s="21"/>
      <x:c r="G12" s="21"/>
      <x:c r="H12" s="21"/>
      <x:c r="I12" s="21"/>
      <x:c r="J12" s="19"/>
    </x:row>
    <x:row r="13">
      <x:c r="A13" s="19"/>
      <x:c r="B13" s="19"/>
      <x:c r="C13" s="19"/>
      <x:c r="D13" s="20"/>
      <x:c r="E13" s="20"/>
      <x:c r="F13" s="21"/>
      <x:c r="G13" s="21"/>
      <x:c r="H13" s="21"/>
      <x:c r="I13" s="21"/>
      <x:c r="J13" s="19"/>
    </x:row>
    <x:row r="14">
      <x:c r="A14" s="19"/>
      <x:c r="B14" s="19"/>
      <x:c r="C14" s="19"/>
      <x:c r="D14" s="20"/>
      <x:c r="E14" s="20"/>
      <x:c r="F14" s="21"/>
      <x:c r="G14" s="21"/>
      <x:c r="H14" s="21"/>
      <x:c r="I14" s="21"/>
      <x:c r="J14" s="19"/>
    </x:row>
    <x:row r="15">
      <x:c r="A15" s="19"/>
      <x:c r="B15" s="19"/>
      <x:c r="C15" s="19"/>
      <x:c r="D15" s="20"/>
      <x:c r="E15" s="20"/>
      <x:c r="F15" s="21"/>
      <x:c r="G15" s="21"/>
      <x:c r="H15" s="21"/>
      <x:c r="I15" s="21"/>
      <x:c r="J15" s="19"/>
    </x:row>
    <x:row r="16">
      <x:c r="A16" s="19"/>
      <x:c r="B16" s="19"/>
      <x:c r="C16" s="19"/>
      <x:c r="D16" s="20"/>
      <x:c r="E16" s="20"/>
      <x:c r="F16" s="21"/>
      <x:c r="G16" s="21"/>
      <x:c r="H16" s="21"/>
      <x:c r="I16" s="21"/>
      <x:c r="J16" s="19"/>
    </x:row>
    <x:row r="17">
      <x:c r="A17" s="19"/>
      <x:c r="B17" s="19"/>
      <x:c r="C17" s="19"/>
      <x:c r="D17" s="20"/>
      <x:c r="E17" s="20"/>
      <x:c r="F17" s="21"/>
      <x:c r="G17" s="21"/>
      <x:c r="H17" s="21"/>
      <x:c r="I17" s="21"/>
      <x:c r="J17" s="19"/>
    </x:row>
    <x:row r="18">
      <x:c r="A18" s="19"/>
      <x:c r="B18" s="19"/>
      <x:c r="C18" s="19"/>
      <x:c r="D18" s="20"/>
      <x:c r="E18" s="20"/>
      <x:c r="F18" s="21"/>
      <x:c r="G18" s="21"/>
      <x:c r="H18" s="21"/>
      <x:c r="I18" s="21"/>
      <x:c r="J18" s="19"/>
    </x:row>
    <x:row r="19">
      <x:c r="A19" s="19"/>
      <x:c r="B19" s="19"/>
      <x:c r="C19" s="19"/>
      <x:c r="D19" s="20"/>
      <x:c r="E19" s="20"/>
      <x:c r="F19" s="21"/>
      <x:c r="G19" s="21"/>
      <x:c r="H19" s="21"/>
      <x:c r="I19" s="21"/>
      <x:c r="J19" s="19"/>
    </x:row>
    <x:row r="20">
      <x:c r="A20" s="19"/>
      <x:c r="B20" s="19"/>
      <x:c r="C20" s="19"/>
      <x:c r="D20" s="20"/>
      <x:c r="E20" s="20"/>
      <x:c r="F20" s="21"/>
      <x:c r="G20" s="21"/>
      <x:c r="H20" s="21"/>
      <x:c r="I20" s="21"/>
      <x:c r="J20" s="19"/>
    </x:row>
    <x:row r="21">
      <x:c r="A21" s="19"/>
      <x:c r="B21" s="19"/>
      <x:c r="C21" s="19"/>
      <x:c r="D21" s="20"/>
      <x:c r="E21" s="20"/>
      <x:c r="F21" s="21"/>
      <x:c r="G21" s="21"/>
      <x:c r="H21" s="21"/>
      <x:c r="I21" s="21"/>
      <x:c r="J21" s="19"/>
    </x:row>
    <x:row r="22">
      <x:c r="A22" s="19"/>
      <x:c r="B22" s="19"/>
      <x:c r="C22" s="19"/>
      <x:c r="D22" s="20"/>
      <x:c r="E22" s="20"/>
      <x:c r="F22" s="21"/>
      <x:c r="G22" s="21"/>
      <x:c r="H22" s="21"/>
      <x:c r="I22" s="21"/>
      <x:c r="J22" s="19"/>
    </x:row>
    <x:row r="23">
      <x:c r="A23" s="19"/>
      <x:c r="B23" s="19"/>
      <x:c r="C23" s="19"/>
      <x:c r="D23" s="20"/>
      <x:c r="E23" s="20"/>
      <x:c r="F23" s="21"/>
      <x:c r="G23" s="21"/>
      <x:c r="H23" s="21"/>
      <x:c r="I23" s="21"/>
      <x:c r="J23" s="19"/>
    </x:row>
    <x:row r="24">
      <x:c r="A24" s="19"/>
      <x:c r="B24" s="19"/>
      <x:c r="C24" s="19"/>
      <x:c r="D24" s="20"/>
      <x:c r="E24" s="20"/>
      <x:c r="F24" s="21"/>
      <x:c r="G24" s="21"/>
      <x:c r="H24" s="21"/>
      <x:c r="I24" s="21"/>
      <x:c r="J24" s="19"/>
    </x:row>
    <x:row r="25">
      <x:c r="A25" s="19"/>
      <x:c r="B25" s="19"/>
      <x:c r="C25" s="19"/>
      <x:c r="D25" s="20"/>
      <x:c r="E25" s="20"/>
      <x:c r="F25" s="21"/>
      <x:c r="G25" s="21"/>
      <x:c r="H25" s="21"/>
      <x:c r="I25" s="21"/>
      <x:c r="J25" s="19"/>
    </x:row>
    <x:row r="26">
      <x:c r="A26" s="19"/>
      <x:c r="B26" s="19"/>
      <x:c r="C26" s="19"/>
      <x:c r="D26" s="20"/>
      <x:c r="E26" s="20"/>
      <x:c r="F26" s="21"/>
      <x:c r="G26" s="21"/>
      <x:c r="H26" s="21"/>
      <x:c r="I26" s="21"/>
      <x:c r="J26" s="19"/>
    </x:row>
    <x:row r="27">
      <x:c r="A27" s="19"/>
      <x:c r="B27" s="19"/>
      <x:c r="C27" s="19"/>
      <x:c r="D27" s="20"/>
      <x:c r="E27" s="20"/>
      <x:c r="F27" s="21"/>
      <x:c r="G27" s="21"/>
      <x:c r="H27" s="21"/>
      <x:c r="I27" s="21"/>
      <x:c r="J27" s="19"/>
    </x:row>
    <x:row r="28">
      <x:c r="A28" s="19"/>
      <x:c r="B28" s="19"/>
      <x:c r="C28" s="19"/>
      <x:c r="D28" s="20"/>
      <x:c r="E28" s="20"/>
      <x:c r="F28" s="21"/>
      <x:c r="G28" s="21"/>
      <x:c r="H28" s="21"/>
      <x:c r="I28" s="21"/>
      <x:c r="J28" s="19"/>
    </x:row>
    <x:row r="29">
      <x:c r="A29" s="19"/>
      <x:c r="B29" s="19"/>
      <x:c r="C29" s="19"/>
      <x:c r="D29" s="20"/>
      <x:c r="E29" s="20"/>
      <x:c r="F29" s="21"/>
      <x:c r="G29" s="21"/>
      <x:c r="H29" s="21"/>
      <x:c r="I29" s="21"/>
      <x:c r="J29" s="19"/>
    </x:row>
    <x:row r="30">
      <x:c r="A30" s="19"/>
      <x:c r="B30" s="19"/>
      <x:c r="C30" s="19"/>
      <x:c r="D30" s="20"/>
      <x:c r="E30" s="20"/>
      <x:c r="F30" s="21"/>
      <x:c r="G30" s="21"/>
      <x:c r="H30" s="21"/>
      <x:c r="I30" s="21"/>
      <x:c r="J30" s="19"/>
    </x:row>
    <x:row r="31">
      <x:c r="A31" s="19"/>
      <x:c r="B31" s="19"/>
      <x:c r="C31" s="19"/>
      <x:c r="D31" s="20"/>
      <x:c r="E31" s="20"/>
      <x:c r="F31" s="21"/>
      <x:c r="G31" s="21"/>
      <x:c r="H31" s="21"/>
      <x:c r="I31" s="21"/>
      <x:c r="J31" s="19"/>
    </x:row>
    <x:row r="32">
      <x:c r="A32" s="19"/>
      <x:c r="B32" s="19"/>
      <x:c r="C32" s="19"/>
      <x:c r="D32" s="20"/>
      <x:c r="E32" s="20"/>
      <x:c r="F32" s="21"/>
      <x:c r="G32" s="21"/>
      <x:c r="H32" s="21"/>
      <x:c r="I32" s="21"/>
      <x:c r="J32" s="19"/>
    </x:row>
    <x:row r="33">
      <x:c r="A33" s="19"/>
      <x:c r="B33" s="19"/>
      <x:c r="C33" s="19"/>
      <x:c r="D33" s="20"/>
      <x:c r="E33" s="20"/>
      <x:c r="F33" s="21"/>
      <x:c r="G33" s="21"/>
      <x:c r="H33" s="21"/>
      <x:c r="I33" s="21"/>
      <x:c r="J33" s="19"/>
    </x:row>
    <x:row r="34">
      <x:c r="A34" s="19"/>
      <x:c r="B34" s="19"/>
      <x:c r="C34" s="19"/>
      <x:c r="D34" s="20"/>
      <x:c r="E34" s="20"/>
      <x:c r="F34" s="21"/>
      <x:c r="G34" s="21"/>
      <x:c r="H34" s="21"/>
      <x:c r="I34" s="21"/>
      <x:c r="J34" s="19"/>
    </x:row>
    <x:row r="35">
      <x:c r="A35" s="19"/>
      <x:c r="B35" s="19"/>
      <x:c r="C35" s="19"/>
      <x:c r="D35" s="20"/>
      <x:c r="E35" s="20"/>
      <x:c r="F35" s="21"/>
      <x:c r="G35" s="21"/>
      <x:c r="H35" s="21"/>
      <x:c r="I35" s="21"/>
      <x:c r="J35" s="19"/>
    </x:row>
    <x:row r="36">
      <x:c r="A36" s="19"/>
      <x:c r="B36" s="19"/>
      <x:c r="C36" s="19"/>
      <x:c r="D36" s="20"/>
      <x:c r="E36" s="20"/>
      <x:c r="F36" s="21"/>
      <x:c r="G36" s="21"/>
      <x:c r="H36" s="21"/>
      <x:c r="I36" s="21"/>
      <x:c r="J36" s="19"/>
    </x:row>
    <x:row r="37">
      <x:c r="A37" s="19"/>
      <x:c r="B37" s="19"/>
      <x:c r="C37" s="19"/>
      <x:c r="D37" s="20"/>
      <x:c r="E37" s="20"/>
      <x:c r="F37" s="21"/>
      <x:c r="G37" s="21"/>
      <x:c r="H37" s="21"/>
      <x:c r="I37" s="21"/>
      <x:c r="J37" s="19"/>
    </x:row>
    <x:row r="38">
      <x:c r="A38" s="19"/>
      <x:c r="B38" s="19"/>
      <x:c r="C38" s="19"/>
      <x:c r="D38" s="20"/>
      <x:c r="E38" s="20"/>
      <x:c r="F38" s="21"/>
      <x:c r="G38" s="21"/>
      <x:c r="H38" s="21"/>
      <x:c r="I38" s="21"/>
      <x:c r="J38" s="19"/>
    </x:row>
    <x:row r="39">
      <x:c r="A39" s="19"/>
      <x:c r="B39" s="19"/>
      <x:c r="C39" s="19"/>
      <x:c r="D39" s="20"/>
      <x:c r="E39" s="20"/>
      <x:c r="F39" s="21"/>
      <x:c r="G39" s="21"/>
      <x:c r="H39" s="21"/>
      <x:c r="I39" s="21"/>
      <x:c r="J39" s="19"/>
    </x:row>
    <x:row r="40">
      <x:c r="A40" s="19"/>
      <x:c r="B40" s="19"/>
      <x:c r="C40" s="19"/>
      <x:c r="D40" s="20"/>
      <x:c r="E40" s="20"/>
      <x:c r="F40" s="21"/>
      <x:c r="G40" s="21"/>
      <x:c r="H40" s="21"/>
      <x:c r="I40" s="21"/>
      <x:c r="J40" s="19"/>
    </x:row>
    <x:row r="41">
      <x:c r="A41" s="19"/>
      <x:c r="B41" s="19"/>
      <x:c r="C41" s="19"/>
      <x:c r="D41" s="20"/>
      <x:c r="E41" s="20"/>
      <x:c r="F41" s="21"/>
      <x:c r="G41" s="21"/>
      <x:c r="H41" s="21"/>
      <x:c r="I41" s="21"/>
      <x:c r="J41" s="19"/>
    </x:row>
    <x:row r="42">
      <x:c r="A42" s="19"/>
      <x:c r="B42" s="19"/>
      <x:c r="C42" s="19"/>
      <x:c r="D42" s="20"/>
      <x:c r="E42" s="20"/>
      <x:c r="F42" s="21"/>
      <x:c r="G42" s="21"/>
      <x:c r="H42" s="21"/>
      <x:c r="I42" s="21"/>
      <x:c r="J42" s="19"/>
    </x:row>
    <x:row r="43">
      <x:c r="A43" s="19"/>
      <x:c r="B43" s="19"/>
      <x:c r="C43" s="19"/>
      <x:c r="D43" s="20"/>
      <x:c r="E43" s="20"/>
      <x:c r="F43" s="21"/>
      <x:c r="G43" s="21"/>
      <x:c r="H43" s="21"/>
      <x:c r="I43" s="21"/>
      <x:c r="J43" s="19"/>
    </x:row>
    <x:row r="44">
      <x:c r="A44" s="19"/>
      <x:c r="B44" s="19"/>
      <x:c r="C44" s="19"/>
      <x:c r="D44" s="20"/>
      <x:c r="E44" s="20"/>
      <x:c r="F44" s="21"/>
      <x:c r="G44" s="21"/>
      <x:c r="H44" s="21"/>
      <x:c r="I44" s="21"/>
      <x:c r="J44" s="19"/>
    </x:row>
    <x:row r="45">
      <x:c r="A45" s="19"/>
      <x:c r="B45" s="19"/>
      <x:c r="C45" s="19"/>
      <x:c r="D45" s="20"/>
      <x:c r="E45" s="20"/>
      <x:c r="F45" s="21"/>
      <x:c r="G45" s="21"/>
      <x:c r="H45" s="21"/>
      <x:c r="I45" s="21"/>
      <x:c r="J45" s="19"/>
    </x:row>
    <x:row r="46">
      <x:c r="A46" s="19"/>
      <x:c r="B46" s="19"/>
      <x:c r="C46" s="19"/>
      <x:c r="D46" s="20"/>
      <x:c r="E46" s="20"/>
      <x:c r="F46" s="21"/>
      <x:c r="G46" s="21"/>
      <x:c r="H46" s="21"/>
      <x:c r="I46" s="21"/>
      <x:c r="J46" s="19"/>
    </x:row>
    <x:row r="47">
      <x:c r="A47" s="19"/>
      <x:c r="B47" s="19"/>
      <x:c r="C47" s="19"/>
      <x:c r="D47" s="20"/>
      <x:c r="E47" s="20"/>
      <x:c r="F47" s="21"/>
      <x:c r="G47" s="21"/>
      <x:c r="H47" s="21"/>
      <x:c r="I47" s="21"/>
      <x:c r="J47" s="19"/>
    </x:row>
    <x:row r="48">
      <x:c r="A48" s="19"/>
      <x:c r="B48" s="19"/>
      <x:c r="C48" s="19"/>
      <x:c r="D48" s="20"/>
      <x:c r="E48" s="20"/>
      <x:c r="F48" s="21"/>
      <x:c r="G48" s="21"/>
      <x:c r="H48" s="21"/>
      <x:c r="I48" s="21"/>
      <x:c r="J48" s="19"/>
    </x:row>
    <x:row r="49">
      <x:c r="A49" s="19"/>
      <x:c r="B49" s="19"/>
      <x:c r="C49" s="19"/>
      <x:c r="D49" s="20"/>
      <x:c r="E49" s="20"/>
      <x:c r="F49" s="21"/>
      <x:c r="G49" s="21"/>
      <x:c r="H49" s="21"/>
      <x:c r="I49" s="21"/>
      <x:c r="J49" s="19"/>
    </x:row>
    <x:row r="50">
      <x:c r="A50" s="19"/>
      <x:c r="B50" s="19"/>
      <x:c r="C50" s="19"/>
      <x:c r="D50" s="20"/>
      <x:c r="E50" s="20"/>
      <x:c r="F50" s="21"/>
      <x:c r="G50" s="21"/>
      <x:c r="H50" s="21"/>
      <x:c r="I50" s="21"/>
      <x:c r="J50" s="19"/>
    </x:row>
    <x:row r="51">
      <x:c r="A51" s="19"/>
      <x:c r="B51" s="19"/>
      <x:c r="C51" s="19"/>
      <x:c r="D51" s="20"/>
      <x:c r="E51" s="20"/>
      <x:c r="F51" s="21"/>
      <x:c r="G51" s="21"/>
      <x:c r="H51" s="21"/>
      <x:c r="I51" s="21"/>
      <x:c r="J51" s="19"/>
    </x:row>
    <x:row r="52">
      <x:c r="A52" s="19"/>
      <x:c r="B52" s="19"/>
      <x:c r="C52" s="19"/>
      <x:c r="D52" s="20"/>
      <x:c r="E52" s="20"/>
      <x:c r="F52" s="21"/>
      <x:c r="G52" s="21"/>
      <x:c r="H52" s="21"/>
      <x:c r="I52" s="21"/>
      <x:c r="J52" s="19"/>
    </x:row>
    <x:row r="53">
      <x:c r="A53" s="19"/>
      <x:c r="B53" s="19"/>
      <x:c r="C53" s="19"/>
      <x:c r="D53" s="20"/>
      <x:c r="E53" s="20"/>
      <x:c r="F53" s="21"/>
      <x:c r="G53" s="21"/>
      <x:c r="H53" s="21"/>
      <x:c r="I53" s="21"/>
      <x:c r="J53" s="19"/>
    </x:row>
    <x:row r="54">
      <x:c r="A54" s="19"/>
      <x:c r="B54" s="19"/>
      <x:c r="C54" s="19"/>
      <x:c r="D54" s="20"/>
      <x:c r="E54" s="20"/>
      <x:c r="F54" s="21"/>
      <x:c r="G54" s="21"/>
      <x:c r="H54" s="21"/>
      <x:c r="I54" s="21"/>
      <x:c r="J54" s="19"/>
    </x:row>
    <x:row r="55">
      <x:c r="A55" s="19"/>
      <x:c r="B55" s="19"/>
      <x:c r="C55" s="19"/>
      <x:c r="D55" s="20"/>
      <x:c r="E55" s="20"/>
      <x:c r="F55" s="21"/>
      <x:c r="G55" s="21"/>
      <x:c r="H55" s="21"/>
      <x:c r="I55" s="21"/>
      <x:c r="J55" s="19"/>
    </x:row>
    <x:row r="56">
      <x:c r="A56" s="19"/>
      <x:c r="B56" s="19"/>
      <x:c r="C56" s="19"/>
      <x:c r="D56" s="20"/>
      <x:c r="E56" s="20"/>
      <x:c r="F56" s="21"/>
      <x:c r="G56" s="21"/>
      <x:c r="H56" s="21"/>
      <x:c r="I56" s="21"/>
      <x:c r="J56" s="19"/>
    </x:row>
    <x:row r="57">
      <x:c r="A57" s="19"/>
      <x:c r="B57" s="19"/>
      <x:c r="C57" s="19"/>
      <x:c r="D57" s="20"/>
      <x:c r="E57" s="20"/>
      <x:c r="F57" s="21"/>
      <x:c r="G57" s="21"/>
      <x:c r="H57" s="21"/>
      <x:c r="I57" s="21"/>
      <x:c r="J57" s="19"/>
    </x:row>
    <x:row r="58">
      <x:c r="A58" s="19"/>
      <x:c r="B58" s="19"/>
      <x:c r="C58" s="19"/>
      <x:c r="D58" s="20"/>
      <x:c r="E58" s="20"/>
      <x:c r="F58" s="21"/>
      <x:c r="G58" s="21"/>
      <x:c r="H58" s="21"/>
      <x:c r="I58" s="21"/>
      <x:c r="J58" s="19"/>
    </x:row>
    <x:row r="59">
      <x:c r="A59" s="19"/>
      <x:c r="B59" s="19"/>
      <x:c r="C59" s="19"/>
      <x:c r="D59" s="20"/>
      <x:c r="E59" s="20"/>
      <x:c r="F59" s="21"/>
      <x:c r="G59" s="21"/>
      <x:c r="H59" s="21"/>
      <x:c r="I59" s="21"/>
      <x:c r="J59" s="19"/>
    </x:row>
    <x:row r="60">
      <x:c r="A60" s="19"/>
      <x:c r="B60" s="19"/>
      <x:c r="C60" s="19"/>
      <x:c r="D60" s="20"/>
      <x:c r="E60" s="20"/>
      <x:c r="F60" s="21"/>
      <x:c r="G60" s="21"/>
      <x:c r="H60" s="21"/>
      <x:c r="I60" s="21"/>
      <x:c r="J60" s="19"/>
    </x:row>
    <x:row r="61">
      <x:c r="A61" s="19"/>
      <x:c r="B61" s="19"/>
      <x:c r="C61" s="19"/>
      <x:c r="D61" s="20"/>
      <x:c r="E61" s="20"/>
      <x:c r="F61" s="21"/>
      <x:c r="G61" s="21"/>
      <x:c r="H61" s="21"/>
      <x:c r="I61" s="21"/>
      <x:c r="J61" s="19"/>
    </x:row>
    <x:row r="62">
      <x:c r="A62" s="19"/>
      <x:c r="B62" s="19"/>
      <x:c r="C62" s="19"/>
      <x:c r="D62" s="20"/>
      <x:c r="E62" s="20"/>
      <x:c r="F62" s="21"/>
      <x:c r="G62" s="21"/>
      <x:c r="H62" s="21"/>
      <x:c r="I62" s="21"/>
      <x:c r="J62" s="19"/>
    </x:row>
    <x:row r="63">
      <x:c r="A63" s="19"/>
      <x:c r="B63" s="19"/>
      <x:c r="C63" s="19"/>
      <x:c r="D63" s="20"/>
      <x:c r="E63" s="20"/>
      <x:c r="F63" s="21"/>
      <x:c r="G63" s="21"/>
      <x:c r="H63" s="21"/>
      <x:c r="I63" s="21"/>
      <x:c r="J63" s="19"/>
    </x:row>
    <x:row r="64">
      <x:c r="A64" s="19"/>
      <x:c r="B64" s="19"/>
      <x:c r="C64" s="19"/>
      <x:c r="D64" s="20"/>
      <x:c r="E64" s="20"/>
      <x:c r="F64" s="21"/>
      <x:c r="G64" s="21"/>
      <x:c r="H64" s="21"/>
      <x:c r="I64" s="21"/>
      <x:c r="J64" s="19"/>
    </x:row>
    <x:row r="65">
      <x:c r="A65" s="19"/>
      <x:c r="B65" s="19"/>
      <x:c r="C65" s="19"/>
      <x:c r="D65" s="20"/>
      <x:c r="E65" s="20"/>
      <x:c r="F65" s="21"/>
      <x:c r="G65" s="21"/>
      <x:c r="H65" s="21"/>
      <x:c r="I65" s="21"/>
      <x:c r="J65" s="19"/>
    </x:row>
    <x:row r="66">
      <x:c r="A66" s="19"/>
      <x:c r="B66" s="19"/>
      <x:c r="C66" s="19"/>
      <x:c r="D66" s="20"/>
      <x:c r="E66" s="20"/>
      <x:c r="F66" s="21"/>
      <x:c r="G66" s="21"/>
      <x:c r="H66" s="21"/>
      <x:c r="I66" s="21"/>
      <x:c r="J66" s="19"/>
    </x:row>
    <x:row r="67">
      <x:c r="A67" s="19"/>
      <x:c r="B67" s="19"/>
      <x:c r="C67" s="19"/>
      <x:c r="D67" s="20"/>
      <x:c r="E67" s="20"/>
      <x:c r="F67" s="21"/>
      <x:c r="G67" s="21"/>
      <x:c r="H67" s="21"/>
      <x:c r="I67" s="21"/>
      <x:c r="J67" s="19"/>
    </x:row>
    <x:row r="68">
      <x:c r="A68" s="19"/>
      <x:c r="B68" s="19"/>
      <x:c r="C68" s="19"/>
      <x:c r="D68" s="20"/>
      <x:c r="E68" s="20"/>
      <x:c r="F68" s="21"/>
      <x:c r="G68" s="21"/>
      <x:c r="H68" s="21"/>
      <x:c r="I68" s="21"/>
      <x:c r="J68" s="19"/>
    </x:row>
    <x:row r="69">
      <x:c r="A69" s="19"/>
      <x:c r="B69" s="19"/>
      <x:c r="C69" s="19"/>
      <x:c r="D69" s="20"/>
      <x:c r="E69" s="20"/>
      <x:c r="F69" s="21"/>
      <x:c r="G69" s="21"/>
      <x:c r="H69" s="21"/>
      <x:c r="I69" s="21"/>
      <x:c r="J69" s="19"/>
    </x:row>
    <x:row r="70">
      <x:c r="A70" s="19"/>
      <x:c r="B70" s="19"/>
      <x:c r="C70" s="19"/>
      <x:c r="D70" s="20"/>
      <x:c r="E70" s="20"/>
      <x:c r="F70" s="21"/>
      <x:c r="G70" s="21"/>
      <x:c r="H70" s="21"/>
      <x:c r="I70" s="21"/>
      <x:c r="J70" s="19"/>
    </x:row>
    <x:row r="71">
      <x:c r="A71" s="19"/>
      <x:c r="B71" s="19"/>
      <x:c r="C71" s="19"/>
      <x:c r="D71" s="20"/>
      <x:c r="E71" s="20"/>
      <x:c r="F71" s="21"/>
      <x:c r="G71" s="21"/>
      <x:c r="H71" s="21"/>
      <x:c r="I71" s="21"/>
      <x:c r="J71" s="19"/>
    </x:row>
    <x:row r="72">
      <x:c r="A72" s="19"/>
      <x:c r="B72" s="19"/>
      <x:c r="C72" s="19"/>
      <x:c r="D72" s="20"/>
      <x:c r="E72" s="20"/>
      <x:c r="F72" s="21"/>
      <x:c r="G72" s="21"/>
      <x:c r="H72" s="21"/>
      <x:c r="I72" s="21"/>
      <x:c r="J72" s="19"/>
    </x:row>
    <x:row r="73">
      <x:c r="A73" s="19"/>
      <x:c r="B73" s="19"/>
      <x:c r="C73" s="19"/>
      <x:c r="D73" s="20"/>
      <x:c r="E73" s="20"/>
      <x:c r="F73" s="21"/>
      <x:c r="G73" s="21"/>
      <x:c r="H73" s="21"/>
      <x:c r="I73" s="21"/>
      <x:c r="J73" s="19"/>
    </x:row>
    <x:row r="74">
      <x:c r="A74" s="19"/>
      <x:c r="B74" s="19"/>
      <x:c r="C74" s="19"/>
      <x:c r="D74" s="20"/>
      <x:c r="E74" s="20"/>
      <x:c r="F74" s="21"/>
      <x:c r="G74" s="21"/>
      <x:c r="H74" s="21"/>
      <x:c r="I74" s="21"/>
      <x:c r="J74" s="19"/>
    </x:row>
    <x:row r="75">
      <x:c r="A75" s="19"/>
      <x:c r="B75" s="19"/>
      <x:c r="C75" s="19"/>
      <x:c r="D75" s="20"/>
      <x:c r="E75" s="20"/>
      <x:c r="F75" s="21"/>
      <x:c r="G75" s="21"/>
      <x:c r="H75" s="21"/>
      <x:c r="I75" s="21"/>
      <x:c r="J75" s="19"/>
    </x:row>
    <x:row r="76">
      <x:c r="A76" s="19"/>
      <x:c r="B76" s="19"/>
      <x:c r="C76" s="19"/>
      <x:c r="D76" s="20"/>
      <x:c r="E76" s="20"/>
      <x:c r="F76" s="21"/>
      <x:c r="G76" s="21"/>
      <x:c r="H76" s="21"/>
      <x:c r="I76" s="21"/>
      <x:c r="J76" s="19"/>
    </x:row>
    <x:row r="77">
      <x:c r="A77" s="19"/>
      <x:c r="B77" s="19"/>
      <x:c r="C77" s="19"/>
      <x:c r="D77" s="20"/>
      <x:c r="E77" s="20"/>
      <x:c r="F77" s="21"/>
      <x:c r="G77" s="21"/>
      <x:c r="H77" s="21"/>
      <x:c r="I77" s="21"/>
      <x:c r="J77" s="19"/>
    </x:row>
    <x:row r="78">
      <x:c r="A78" s="19"/>
      <x:c r="B78" s="19"/>
      <x:c r="C78" s="19"/>
      <x:c r="D78" s="20"/>
      <x:c r="E78" s="20"/>
      <x:c r="F78" s="21"/>
      <x:c r="G78" s="21"/>
      <x:c r="H78" s="21"/>
      <x:c r="I78" s="21"/>
      <x:c r="J78" s="19"/>
    </x:row>
    <x:row r="79">
      <x:c r="A79" s="19"/>
      <x:c r="B79" s="19"/>
      <x:c r="C79" s="19"/>
      <x:c r="D79" s="20"/>
      <x:c r="E79" s="20"/>
      <x:c r="F79" s="21"/>
      <x:c r="G79" s="21"/>
      <x:c r="H79" s="21"/>
      <x:c r="I79" s="21"/>
      <x:c r="J79" s="19"/>
    </x:row>
    <x:row r="80">
      <x:c r="A80" s="19"/>
      <x:c r="B80" s="19"/>
      <x:c r="C80" s="19"/>
      <x:c r="D80" s="20"/>
      <x:c r="E80" s="20"/>
      <x:c r="F80" s="21"/>
      <x:c r="G80" s="21"/>
      <x:c r="H80" s="21"/>
      <x:c r="I80" s="21"/>
      <x:c r="J80" s="19"/>
    </x:row>
    <x:row r="81">
      <x:c r="A81" s="19"/>
      <x:c r="B81" s="19"/>
      <x:c r="C81" s="19"/>
      <x:c r="D81" s="20"/>
      <x:c r="E81" s="20"/>
      <x:c r="F81" s="21"/>
      <x:c r="G81" s="21"/>
      <x:c r="H81" s="21"/>
      <x:c r="I81" s="21"/>
      <x:c r="J81" s="19"/>
    </x:row>
    <x:row r="82">
      <x:c r="A82" s="19"/>
      <x:c r="B82" s="19"/>
      <x:c r="C82" s="19"/>
      <x:c r="D82" s="20"/>
      <x:c r="E82" s="20"/>
      <x:c r="F82" s="21"/>
      <x:c r="G82" s="21"/>
      <x:c r="H82" s="21"/>
      <x:c r="I82" s="21"/>
      <x:c r="J82" s="19"/>
    </x:row>
    <x:row r="83">
      <x:c r="A83" s="19"/>
      <x:c r="B83" s="19"/>
      <x:c r="C83" s="19"/>
      <x:c r="D83" s="20"/>
      <x:c r="E83" s="20"/>
      <x:c r="F83" s="21"/>
      <x:c r="G83" s="21"/>
      <x:c r="H83" s="21"/>
      <x:c r="I83" s="21"/>
      <x:c r="J83" s="19"/>
    </x:row>
    <x:row r="84">
      <x:c r="A84" s="19"/>
      <x:c r="B84" s="19"/>
      <x:c r="C84" s="19"/>
      <x:c r="D84" s="20"/>
      <x:c r="E84" s="20"/>
      <x:c r="F84" s="21"/>
      <x:c r="G84" s="21"/>
      <x:c r="H84" s="21"/>
      <x:c r="I84" s="21"/>
      <x:c r="J84" s="19"/>
    </x:row>
    <x:row r="85">
      <x:c r="A85" s="19"/>
      <x:c r="B85" s="19"/>
      <x:c r="C85" s="19"/>
      <x:c r="D85" s="20"/>
      <x:c r="E85" s="20"/>
      <x:c r="F85" s="21"/>
      <x:c r="G85" s="21"/>
      <x:c r="H85" s="21"/>
      <x:c r="I85" s="21"/>
      <x:c r="J85" s="19"/>
    </x:row>
    <x:row r="86">
      <x:c r="A86" s="19"/>
      <x:c r="B86" s="19"/>
      <x:c r="C86" s="19"/>
      <x:c r="D86" s="20"/>
      <x:c r="E86" s="20"/>
      <x:c r="F86" s="21"/>
      <x:c r="G86" s="21"/>
      <x:c r="H86" s="21"/>
      <x:c r="I86" s="21"/>
      <x:c r="J86" s="19"/>
    </x:row>
    <x:row r="87">
      <x:c r="A87" s="19"/>
      <x:c r="B87" s="19"/>
      <x:c r="C87" s="19"/>
      <x:c r="D87" s="20"/>
      <x:c r="E87" s="20"/>
      <x:c r="F87" s="21"/>
      <x:c r="G87" s="21"/>
      <x:c r="H87" s="21"/>
      <x:c r="I87" s="21"/>
      <x:c r="J87" s="19"/>
    </x:row>
    <x:row r="88">
      <x:c r="A88" s="19"/>
      <x:c r="B88" s="19"/>
      <x:c r="C88" s="19"/>
      <x:c r="D88" s="20"/>
      <x:c r="E88" s="20"/>
      <x:c r="F88" s="21"/>
      <x:c r="G88" s="21"/>
      <x:c r="H88" s="21"/>
      <x:c r="I88" s="21"/>
      <x:c r="J88" s="19"/>
    </x:row>
    <x:row r="89">
      <x:c r="A89" s="19"/>
      <x:c r="B89" s="19"/>
      <x:c r="C89" s="19"/>
      <x:c r="D89" s="20"/>
      <x:c r="E89" s="20"/>
      <x:c r="F89" s="21"/>
      <x:c r="G89" s="21"/>
      <x:c r="H89" s="21"/>
      <x:c r="I89" s="21"/>
      <x:c r="J89" s="19"/>
    </x:row>
    <x:row r="90">
      <x:c r="A90" s="19"/>
      <x:c r="B90" s="19"/>
      <x:c r="C90" s="19"/>
      <x:c r="D90" s="20"/>
      <x:c r="E90" s="20"/>
      <x:c r="F90" s="21"/>
      <x:c r="G90" s="21"/>
      <x:c r="H90" s="21"/>
      <x:c r="I90" s="21"/>
      <x:c r="J90" s="19"/>
    </x:row>
    <x:row r="91">
      <x:c r="A91" s="19"/>
      <x:c r="B91" s="19"/>
      <x:c r="C91" s="19"/>
      <x:c r="D91" s="20"/>
      <x:c r="E91" s="20"/>
      <x:c r="F91" s="21"/>
      <x:c r="G91" s="21"/>
      <x:c r="H91" s="21"/>
      <x:c r="I91" s="21"/>
      <x:c r="J91" s="19"/>
    </x:row>
    <x:row r="92">
      <x:c r="A92" s="19"/>
      <x:c r="B92" s="19"/>
      <x:c r="C92" s="19"/>
      <x:c r="D92" s="20"/>
      <x:c r="E92" s="20"/>
      <x:c r="F92" s="21"/>
      <x:c r="G92" s="21"/>
      <x:c r="H92" s="21"/>
      <x:c r="I92" s="21"/>
      <x:c r="J92" s="19"/>
    </x:row>
    <x:row r="93">
      <x:c r="A93" s="19"/>
      <x:c r="B93" s="19"/>
      <x:c r="C93" s="19"/>
      <x:c r="D93" s="20"/>
      <x:c r="E93" s="20"/>
      <x:c r="F93" s="21"/>
      <x:c r="G93" s="21"/>
      <x:c r="H93" s="21"/>
      <x:c r="I93" s="21"/>
      <x:c r="J93" s="19"/>
    </x:row>
    <x:row r="94">
      <x:c r="A94" s="19"/>
      <x:c r="B94" s="19"/>
      <x:c r="C94" s="19"/>
      <x:c r="D94" s="20"/>
      <x:c r="E94" s="20"/>
      <x:c r="F94" s="21"/>
      <x:c r="G94" s="21"/>
      <x:c r="H94" s="21"/>
      <x:c r="I94" s="21"/>
      <x:c r="J94" s="19"/>
    </x:row>
    <x:row r="95">
      <x:c r="A95" s="19"/>
      <x:c r="B95" s="19"/>
      <x:c r="C95" s="19"/>
      <x:c r="D95" s="20"/>
      <x:c r="E95" s="20"/>
      <x:c r="F95" s="21"/>
      <x:c r="G95" s="21"/>
      <x:c r="H95" s="21"/>
      <x:c r="I95" s="21"/>
      <x:c r="J95" s="19"/>
    </x:row>
    <x:row r="96">
      <x:c r="A96" s="19"/>
      <x:c r="B96" s="19"/>
      <x:c r="C96" s="19"/>
      <x:c r="D96" s="20"/>
      <x:c r="E96" s="20"/>
      <x:c r="F96" s="21"/>
      <x:c r="G96" s="21"/>
      <x:c r="H96" s="21"/>
      <x:c r="I96" s="21"/>
      <x:c r="J96" s="19"/>
    </x:row>
    <x:row r="97">
      <x:c r="A97" s="19"/>
      <x:c r="B97" s="19"/>
      <x:c r="C97" s="19"/>
      <x:c r="D97" s="20"/>
      <x:c r="E97" s="20"/>
      <x:c r="F97" s="21"/>
      <x:c r="G97" s="21"/>
      <x:c r="H97" s="21"/>
      <x:c r="I97" s="21"/>
      <x:c r="J97" s="19"/>
    </x:row>
    <x:row r="98">
      <x:c r="A98" s="19"/>
      <x:c r="B98" s="19"/>
      <x:c r="C98" s="19"/>
      <x:c r="D98" s="20"/>
      <x:c r="E98" s="20"/>
      <x:c r="F98" s="21"/>
      <x:c r="G98" s="21"/>
      <x:c r="H98" s="21"/>
      <x:c r="I98" s="21"/>
      <x:c r="J98" s="19"/>
    </x:row>
    <x:row r="99">
      <x:c r="A99" s="19"/>
      <x:c r="B99" s="19"/>
      <x:c r="C99" s="19"/>
      <x:c r="D99" s="20"/>
      <x:c r="E99" s="20"/>
      <x:c r="F99" s="21"/>
      <x:c r="G99" s="21"/>
      <x:c r="H99" s="21"/>
      <x:c r="I99" s="21"/>
      <x:c r="J99" s="19"/>
    </x:row>
    <x:row r="100">
      <x:c r="A100" s="19"/>
      <x:c r="B100" s="19"/>
      <x:c r="C100" s="19"/>
      <x:c r="D100" s="20"/>
      <x:c r="E100" s="20"/>
      <x:c r="F100" s="21"/>
      <x:c r="G100" s="21"/>
      <x:c r="H100" s="21"/>
      <x:c r="I100" s="21"/>
      <x:c r="J100" s="19"/>
    </x:row>
  </x:sheetData>
  <x:mergeCells>
    <x:mergeCell ref="A1:J1"/>
  </x:mergeCells>
  <x:conditionalFormatting sqref="J4:J100">
    <x:cfRule type="expression" dxfId="0" priority="1">
      <x:formula>J4="CRÍTICO"</x:formula>
    </x:cfRule>
    <x:cfRule type="expression" dxfId="1" priority="2">
      <x:formula>J4="BAJO"</x:formula>
    </x:cfRule>
    <x:cfRule type="expression" dxfId="2" priority="3">
      <x:formula>J4="OK"</x:formula>
    </x:cfRule>
  </x:conditionalFormatting>
  <x:dataValidations count="1">
    <x:dataValidation type="list" sqref="C4:C100">
      <x:formula1>Listas!$A$2:$A$5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aa897eeea142c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20" hidden="0" customWidth="1"/>
    <x:col min="4" max="4" width="12" hidden="0" customWidth="1"/>
    <x:col min="5" max="5" width="25" hidden="0" customWidth="1"/>
    <x:col min="6" max="6" width="10" hidden="0" customWidth="1"/>
    <x:col min="7" max="7" width="14" hidden="0" customWidth="1"/>
    <x:col min="8" max="8" width="14" hidden="0" customWidth="1"/>
    <x:col min="9" max="9" width="15" hidden="0" customWidth="1"/>
    <x:col min="10" max="10" width="14" hidden="0" customWidth="1"/>
  </x:cols>
  <x:sheetData>
    <x:row r="1" ht="34" customHeight="1">
      <x:c r="A1" s="11" t="str">
        <x:v>WR TECH | Registro de Ventas</x:v>
      </x:c>
      <x:c r="B1" s="11"/>
      <x:c r="C1" s="11"/>
      <x:c r="D1" s="11"/>
      <x:c r="E1" s="11"/>
      <x:c r="F1" s="11"/>
      <x:c r="G1" s="11"/>
      <x:c r="H1" s="11"/>
      <x:c r="I1" s="11"/>
      <x:c r="J1" s="11"/>
    </x:row>
    <x:row r="3" ht="26" customHeight="1">
      <x:c r="A3" s="18" t="str">
        <x:v>Venta #</x:v>
      </x:c>
      <x:c r="B3" s="18" t="str">
        <x:v>Fecha</x:v>
      </x:c>
      <x:c r="C3" s="18" t="str">
        <x:v>Cliente</x:v>
      </x:c>
      <x:c r="D3" s="18" t="str">
        <x:v>Código</x:v>
      </x:c>
      <x:c r="E3" s="18" t="str">
        <x:v>Producto</x:v>
      </x:c>
      <x:c r="F3" s="18" t="str">
        <x:v>Cantidad</x:v>
      </x:c>
      <x:c r="G3" s="18" t="str">
        <x:v>Precio unit.</x:v>
      </x:c>
      <x:c r="H3" s="18" t="str">
        <x:v>Total</x:v>
      </x:c>
      <x:c r="I3" s="18" t="str">
        <x:v>Pago</x:v>
      </x:c>
      <x:c r="J3" s="18" t="str">
        <x:v>Mes</x:v>
      </x:c>
    </x:row>
    <x:row r="4">
      <x:c r="A4" s="19" t="str">
        <x:v>V0027</x:v>
      </x:c>
      <x:c r="B4" s="28" t="n">
        <x:v>46204</x:v>
      </x:c>
      <x:c r="C4" s="19" t="str">
        <x:v>Elena Díaz</x:v>
      </x:c>
      <x:c r="D4" s="19" t="str">
        <x:v>P005</x:v>
      </x:c>
      <x:c r="E4" s="19" t="str">
        <x:v>Cold Brew 12oz</x:v>
      </x:c>
      <x:c r="F4" s="19" t="n">
        <x:v>2</x:v>
      </x:c>
      <x:c r="G4" s="20" t="n">
        <x:v>5</x:v>
      </x:c>
      <x:c r="H4" s="20" t="n">
        <x:f>F4*G4</x:f>
        <x:v>10</x:v>
      </x:c>
      <x:c r="I4" s="19" t="str">
        <x:v>Transferencia</x:v>
      </x:c>
      <x:c r="J4" s="19" t="str">
        <x:f>TEXT(B4,"mmm-yyyy")</x:f>
        <x:v>Jul-2026</x:v>
      </x:c>
    </x:row>
    <x:row r="5">
      <x:c r="A5" s="19" t="str">
        <x:v>V0026</x:v>
      </x:c>
      <x:c r="B5" s="28" t="n">
        <x:v>46205</x:v>
      </x:c>
      <x:c r="C5" s="19" t="str">
        <x:v>María Torres</x:v>
      </x:c>
      <x:c r="D5" s="19" t="str">
        <x:v>P004</x:v>
      </x:c>
      <x:c r="E5" s="19" t="str">
        <x:v>Muffin Chocolate</x:v>
      </x:c>
      <x:c r="F5" s="19" t="n">
        <x:v>4</x:v>
      </x:c>
      <x:c r="G5" s="20" t="n">
        <x:v>3.25</x:v>
      </x:c>
      <x:c r="H5" s="20" t="n">
        <x:f>F5*G5</x:f>
        <x:v>13</x:v>
      </x:c>
      <x:c r="I5" s="19" t="str">
        <x:v>Tarjeta</x:v>
      </x:c>
      <x:c r="J5" s="19" t="str">
        <x:f>TEXT(B5,"mmm-yyyy")</x:f>
        <x:v>Jul-2026</x:v>
      </x:c>
    </x:row>
    <x:row r="6">
      <x:c r="A6" s="19" t="str">
        <x:v>V0006</x:v>
      </x:c>
      <x:c r="B6" s="28" t="n">
        <x:v>46209</x:v>
      </x:c>
      <x:c r="C6" s="19" t="str">
        <x:v>Sofía Gómez</x:v>
      </x:c>
      <x:c r="D6" s="19" t="str">
        <x:v>P004</x:v>
      </x:c>
      <x:c r="E6" s="19" t="str">
        <x:v>Muffin Chocolate</x:v>
      </x:c>
      <x:c r="F6" s="19" t="n">
        <x:v>2</x:v>
      </x:c>
      <x:c r="G6" s="20" t="n">
        <x:v>3.25</x:v>
      </x:c>
      <x:c r="H6" s="20" t="n">
        <x:f>F6*G6</x:f>
        <x:v>6.5</x:v>
      </x:c>
      <x:c r="I6" s="19" t="str">
        <x:v>Tarjeta</x:v>
      </x:c>
      <x:c r="J6" s="19" t="str">
        <x:f>TEXT(B6,"mmm-yyyy")</x:f>
        <x:v>Jul-2026</x:v>
      </x:c>
    </x:row>
    <x:row r="7">
      <x:c r="A7" s="19" t="str">
        <x:v>V0015</x:v>
      </x:c>
      <x:c r="B7" s="28" t="n">
        <x:v>46209</x:v>
      </x:c>
      <x:c r="C7" s="19" t="str">
        <x:v>Daniel Cruz</x:v>
      </x:c>
      <x:c r="D7" s="19" t="str">
        <x:v>P007</x:v>
      </x:c>
      <x:c r="E7" s="19" t="str">
        <x:v>Taza Urban</x:v>
      </x:c>
      <x:c r="F7" s="19" t="n">
        <x:v>1</x:v>
      </x:c>
      <x:c r="G7" s="20" t="n">
        <x:v>10</x:v>
      </x:c>
      <x:c r="H7" s="20" t="n">
        <x:f>F7*G7</x:f>
        <x:v>10</x:v>
      </x:c>
      <x:c r="I7" s="19" t="str">
        <x:v>Tarjeta</x:v>
      </x:c>
      <x:c r="J7" s="19" t="str">
        <x:f>TEXT(B7,"mmm-yyyy")</x:f>
        <x:v>Jul-2026</x:v>
      </x:c>
    </x:row>
    <x:row r="8">
      <x:c r="A8" s="19" t="str">
        <x:v>V0031</x:v>
      </x:c>
      <x:c r="B8" s="28" t="n">
        <x:v>46212</x:v>
      </x:c>
      <x:c r="C8" s="19" t="str">
        <x:v>Pedro Silva</x:v>
      </x:c>
      <x:c r="D8" s="19" t="str">
        <x:v>P004</x:v>
      </x:c>
      <x:c r="E8" s="19" t="str">
        <x:v>Muffin Chocolate</x:v>
      </x:c>
      <x:c r="F8" s="19" t="n">
        <x:v>2</x:v>
      </x:c>
      <x:c r="G8" s="20" t="n">
        <x:v>3.25</x:v>
      </x:c>
      <x:c r="H8" s="20" t="n">
        <x:f>F8*G8</x:f>
        <x:v>6.5</x:v>
      </x:c>
      <x:c r="I8" s="19" t="str">
        <x:v>Efectivo</x:v>
      </x:c>
      <x:c r="J8" s="19" t="str">
        <x:f>TEXT(B8,"mmm-yyyy")</x:f>
        <x:v>Jul-2026</x:v>
      </x:c>
    </x:row>
    <x:row r="9">
      <x:c r="A9" s="19" t="str">
        <x:v>V0034</x:v>
      </x:c>
      <x:c r="B9" s="28" t="n">
        <x:v>46213</x:v>
      </x:c>
      <x:c r="C9" s="19" t="str">
        <x:v>Elena Díaz</x:v>
      </x:c>
      <x:c r="D9" s="19" t="str">
        <x:v>P001</x:v>
      </x:c>
      <x:c r="E9" s="19" t="str">
        <x:v>Café Espresso 250g</x:v>
      </x:c>
      <x:c r="F9" s="19" t="n">
        <x:v>2</x:v>
      </x:c>
      <x:c r="G9" s="20" t="n">
        <x:v>8.5</x:v>
      </x:c>
      <x:c r="H9" s="20" t="n">
        <x:f>F9*G9</x:f>
        <x:v>17</x:v>
      </x:c>
      <x:c r="I9" s="19" t="str">
        <x:v>Efectivo</x:v>
      </x:c>
      <x:c r="J9" s="19" t="str">
        <x:f>TEXT(B9,"mmm-yyyy")</x:f>
        <x:v>Jul-2026</x:v>
      </x:c>
    </x:row>
    <x:row r="10">
      <x:c r="A10" s="19" t="str">
        <x:v>V0025</x:v>
      </x:c>
      <x:c r="B10" s="28" t="n">
        <x:v>46214</x:v>
      </x:c>
      <x:c r="C10" s="19" t="str">
        <x:v>María Torres</x:v>
      </x:c>
      <x:c r="D10" s="19" t="str">
        <x:v>P003</x:v>
      </x:c>
      <x:c r="E10" s="19" t="str">
        <x:v>Croissant Clásico</x:v>
      </x:c>
      <x:c r="F10" s="19" t="n">
        <x:v>2</x:v>
      </x:c>
      <x:c r="G10" s="20" t="n">
        <x:v>3.5</x:v>
      </x:c>
      <x:c r="H10" s="20" t="n">
        <x:f>F10*G10</x:f>
        <x:v>7</x:v>
      </x:c>
      <x:c r="I10" s="19" t="str">
        <x:v>Efectivo</x:v>
      </x:c>
      <x:c r="J10" s="19" t="str">
        <x:f>TEXT(B10,"mmm-yyyy")</x:f>
        <x:v>Jul-2026</x:v>
      </x:c>
    </x:row>
    <x:row r="11">
      <x:c r="A11" s="19" t="str">
        <x:v>V0037</x:v>
      </x:c>
      <x:c r="B11" s="28" t="n">
        <x:v>46214</x:v>
      </x:c>
      <x:c r="C11" s="19" t="str">
        <x:v>Carlos Ruiz</x:v>
      </x:c>
      <x:c r="D11" s="19" t="str">
        <x:v>P005</x:v>
      </x:c>
      <x:c r="E11" s="19" t="str">
        <x:v>Cold Brew 12oz</x:v>
      </x:c>
      <x:c r="F11" s="19" t="n">
        <x:v>2</x:v>
      </x:c>
      <x:c r="G11" s="20" t="n">
        <x:v>5</x:v>
      </x:c>
      <x:c r="H11" s="20" t="n">
        <x:f>F11*G11</x:f>
        <x:v>10</x:v>
      </x:c>
      <x:c r="I11" s="19" t="str">
        <x:v>Transferencia</x:v>
      </x:c>
      <x:c r="J11" s="19" t="str">
        <x:f>TEXT(B11,"mmm-yyyy")</x:f>
        <x:v>Jul-2026</x:v>
      </x:c>
    </x:row>
    <x:row r="12">
      <x:c r="A12" s="19" t="str">
        <x:v>V0008</x:v>
      </x:c>
      <x:c r="B12" s="28" t="n">
        <x:v>46217</x:v>
      </x:c>
      <x:c r="C12" s="19" t="str">
        <x:v>Daniel Cruz</x:v>
      </x:c>
      <x:c r="D12" s="19" t="str">
        <x:v>P003</x:v>
      </x:c>
      <x:c r="E12" s="19" t="str">
        <x:v>Croissant Clásico</x:v>
      </x:c>
      <x:c r="F12" s="19" t="n">
        <x:v>2</x:v>
      </x:c>
      <x:c r="G12" s="20" t="n">
        <x:v>3.5</x:v>
      </x:c>
      <x:c r="H12" s="20" t="n">
        <x:f>F12*G12</x:f>
        <x:v>7</x:v>
      </x:c>
      <x:c r="I12" s="19" t="str">
        <x:v>Efectivo</x:v>
      </x:c>
      <x:c r="J12" s="19" t="str">
        <x:f>TEXT(B12,"mmm-yyyy")</x:f>
        <x:v>Jul-2026</x:v>
      </x:c>
    </x:row>
    <x:row r="13">
      <x:c r="A13" s="19" t="str">
        <x:v>V0030</x:v>
      </x:c>
      <x:c r="B13" s="28" t="n">
        <x:v>46217</x:v>
      </x:c>
      <x:c r="C13" s="19" t="str">
        <x:v>Elena Díaz</x:v>
      </x:c>
      <x:c r="D13" s="19" t="str">
        <x:v>P007</x:v>
      </x:c>
      <x:c r="E13" s="19" t="str">
        <x:v>Taza Urban</x:v>
      </x:c>
      <x:c r="F13" s="19" t="n">
        <x:v>4</x:v>
      </x:c>
      <x:c r="G13" s="20" t="n">
        <x:v>10</x:v>
      </x:c>
      <x:c r="H13" s="20" t="n">
        <x:f>F13*G13</x:f>
        <x:v>40</x:v>
      </x:c>
      <x:c r="I13" s="19" t="str">
        <x:v>Efectivo</x:v>
      </x:c>
      <x:c r="J13" s="19" t="str">
        <x:f>TEXT(B13,"mmm-yyyy")</x:f>
        <x:v>Jul-2026</x:v>
      </x:c>
    </x:row>
    <x:row r="14">
      <x:c r="A14" s="19" t="str">
        <x:v>V0001</x:v>
      </x:c>
      <x:c r="B14" s="28" t="n">
        <x:v>46223</x:v>
      </x:c>
      <x:c r="C14" s="19" t="str">
        <x:v>Ana López</x:v>
      </x:c>
      <x:c r="D14" s="19" t="str">
        <x:v>P006</x:v>
      </x:c>
      <x:c r="E14" s="19" t="str">
        <x:v>Té Chai 12oz</x:v>
      </x:c>
      <x:c r="F14" s="19" t="n">
        <x:v>4</x:v>
      </x:c>
      <x:c r="G14" s="20" t="n">
        <x:v>4.5</x:v>
      </x:c>
      <x:c r="H14" s="20" t="n">
        <x:f>F14*G14</x:f>
        <x:v>18</x:v>
      </x:c>
      <x:c r="I14" s="19" t="str">
        <x:v>Efectivo</x:v>
      </x:c>
      <x:c r="J14" s="19" t="str">
        <x:f>TEXT(B14,"mmm-yyyy")</x:f>
        <x:v>Jul-2026</x:v>
      </x:c>
    </x:row>
    <x:row r="15">
      <x:c r="A15" s="19" t="str">
        <x:v>V0014</x:v>
      </x:c>
      <x:c r="B15" s="28" t="n">
        <x:v>46225</x:v>
      </x:c>
      <x:c r="C15" s="19" t="str">
        <x:v>María Torres</x:v>
      </x:c>
      <x:c r="D15" s="19" t="str">
        <x:v>P007</x:v>
      </x:c>
      <x:c r="E15" s="19" t="str">
        <x:v>Taza Urban</x:v>
      </x:c>
      <x:c r="F15" s="19" t="n">
        <x:v>3</x:v>
      </x:c>
      <x:c r="G15" s="20" t="n">
        <x:v>10</x:v>
      </x:c>
      <x:c r="H15" s="20" t="n">
        <x:f>F15*G15</x:f>
        <x:v>30</x:v>
      </x:c>
      <x:c r="I15" s="19" t="str">
        <x:v>Tarjeta</x:v>
      </x:c>
      <x:c r="J15" s="19" t="str">
        <x:f>TEXT(B15,"mmm-yyyy")</x:f>
        <x:v>Jul-2026</x:v>
      </x:c>
    </x:row>
    <x:row r="16">
      <x:c r="A16" s="19" t="str">
        <x:v>V0020</x:v>
      </x:c>
      <x:c r="B16" s="28" t="n">
        <x:v>46225</x:v>
      </x:c>
      <x:c r="C16" s="19" t="str">
        <x:v>Pedro Silva</x:v>
      </x:c>
      <x:c r="D16" s="19" t="str">
        <x:v>P006</x:v>
      </x:c>
      <x:c r="E16" s="19" t="str">
        <x:v>Té Chai 12oz</x:v>
      </x:c>
      <x:c r="F16" s="19" t="n">
        <x:v>1</x:v>
      </x:c>
      <x:c r="G16" s="20" t="n">
        <x:v>4.5</x:v>
      </x:c>
      <x:c r="H16" s="20" t="n">
        <x:f>F16*G16</x:f>
        <x:v>4.5</x:v>
      </x:c>
      <x:c r="I16" s="19" t="str">
        <x:v>Efectivo</x:v>
      </x:c>
      <x:c r="J16" s="19" t="str">
        <x:f>TEXT(B16,"mmm-yyyy")</x:f>
        <x:v>Jul-2026</x:v>
      </x:c>
    </x:row>
    <x:row r="17">
      <x:c r="A17" s="19" t="str">
        <x:v>V0039</x:v>
      </x:c>
      <x:c r="B17" s="28" t="n">
        <x:v>46230</x:v>
      </x:c>
      <x:c r="C17" s="19" t="str">
        <x:v>María Torres</x:v>
      </x:c>
      <x:c r="D17" s="19" t="str">
        <x:v>P001</x:v>
      </x:c>
      <x:c r="E17" s="19" t="str">
        <x:v>Café Espresso 250g</x:v>
      </x:c>
      <x:c r="F17" s="19" t="n">
        <x:v>3</x:v>
      </x:c>
      <x:c r="G17" s="20" t="n">
        <x:v>8.5</x:v>
      </x:c>
      <x:c r="H17" s="20" t="n">
        <x:f>F17*G17</x:f>
        <x:v>25.5</x:v>
      </x:c>
      <x:c r="I17" s="19" t="str">
        <x:v>Transferencia</x:v>
      </x:c>
      <x:c r="J17" s="19" t="str">
        <x:f>TEXT(B17,"mmm-yyyy")</x:f>
        <x:v>Jul-2026</x:v>
      </x:c>
    </x:row>
    <x:row r="18">
      <x:c r="A18" s="19" t="str">
        <x:v>V0005</x:v>
      </x:c>
      <x:c r="B18" s="28" t="n">
        <x:v>46232</x:v>
      </x:c>
      <x:c r="C18" s="19" t="str">
        <x:v>Elena Díaz</x:v>
      </x:c>
      <x:c r="D18" s="19" t="str">
        <x:v>P002</x:v>
      </x:c>
      <x:c r="E18" s="19" t="str">
        <x:v>Café House Blend 500g</x:v>
      </x:c>
      <x:c r="F18" s="19" t="n">
        <x:v>1</x:v>
      </x:c>
      <x:c r="G18" s="20" t="n">
        <x:v>14</x:v>
      </x:c>
      <x:c r="H18" s="20" t="n">
        <x:f>F18*G18</x:f>
        <x:v>14</x:v>
      </x:c>
      <x:c r="I18" s="19" t="str">
        <x:v>Efectivo</x:v>
      </x:c>
      <x:c r="J18" s="19" t="str">
        <x:f>TEXT(B18,"mmm-yyyy")</x:f>
        <x:v>Jul-2026</x:v>
      </x:c>
    </x:row>
    <x:row r="19">
      <x:c r="A19" s="19" t="str">
        <x:v>V0043</x:v>
      </x:c>
      <x:c r="B19" s="28" t="n">
        <x:v>46234</x:v>
      </x:c>
      <x:c r="C19" s="19" t="str">
        <x:v>Luis Pérez</x:v>
      </x:c>
      <x:c r="D19" s="19" t="str">
        <x:v>P004</x:v>
      </x:c>
      <x:c r="E19" s="19" t="str">
        <x:v>Muffin Chocolate</x:v>
      </x:c>
      <x:c r="F19" s="19" t="n">
        <x:v>4</x:v>
      </x:c>
      <x:c r="G19" s="20" t="n">
        <x:v>3.25</x:v>
      </x:c>
      <x:c r="H19" s="20" t="n">
        <x:f>F19*G19</x:f>
        <x:v>13</x:v>
      </x:c>
      <x:c r="I19" s="19" t="str">
        <x:v>Efectivo</x:v>
      </x:c>
      <x:c r="J19" s="19" t="str">
        <x:f>TEXT(B19,"mmm-yyyy")</x:f>
        <x:v>Jul-2026</x:v>
      </x:c>
    </x:row>
    <x:row r="20">
      <x:c r="A20" s="19" t="str">
        <x:v>V0011</x:v>
      </x:c>
      <x:c r="B20" s="28" t="n">
        <x:v>46235</x:v>
      </x:c>
      <x:c r="C20" s="19" t="str">
        <x:v>Luis Pérez</x:v>
      </x:c>
      <x:c r="D20" s="19" t="str">
        <x:v>P005</x:v>
      </x:c>
      <x:c r="E20" s="19" t="str">
        <x:v>Cold Brew 12oz</x:v>
      </x:c>
      <x:c r="F20" s="19" t="n">
        <x:v>2</x:v>
      </x:c>
      <x:c r="G20" s="20" t="n">
        <x:v>5</x:v>
      </x:c>
      <x:c r="H20" s="20" t="n">
        <x:f>F20*G20</x:f>
        <x:v>10</x:v>
      </x:c>
      <x:c r="I20" s="19" t="str">
        <x:v>Efectivo</x:v>
      </x:c>
      <x:c r="J20" s="19" t="str">
        <x:f>TEXT(B20,"mmm-yyyy")</x:f>
        <x:v>Aug-2026</x:v>
      </x:c>
    </x:row>
    <x:row r="21">
      <x:c r="A21" s="19" t="str">
        <x:v>V0038</x:v>
      </x:c>
      <x:c r="B21" s="28" t="n">
        <x:v>46237</x:v>
      </x:c>
      <x:c r="C21" s="19" t="str">
        <x:v>María Torres</x:v>
      </x:c>
      <x:c r="D21" s="19" t="str">
        <x:v>P006</x:v>
      </x:c>
      <x:c r="E21" s="19" t="str">
        <x:v>Té Chai 12oz</x:v>
      </x:c>
      <x:c r="F21" s="19" t="n">
        <x:v>4</x:v>
      </x:c>
      <x:c r="G21" s="20" t="n">
        <x:v>4.5</x:v>
      </x:c>
      <x:c r="H21" s="20" t="n">
        <x:f>F21*G21</x:f>
        <x:v>18</x:v>
      </x:c>
      <x:c r="I21" s="19" t="str">
        <x:v>Transferencia</x:v>
      </x:c>
      <x:c r="J21" s="19" t="str">
        <x:f>TEXT(B21,"mmm-yyyy")</x:f>
        <x:v>Aug-2026</x:v>
      </x:c>
    </x:row>
    <x:row r="22">
      <x:c r="A22" s="19" t="str">
        <x:v>V0045</x:v>
      </x:c>
      <x:c r="B22" s="28" t="n">
        <x:v>46237</x:v>
      </x:c>
      <x:c r="C22" s="19" t="str">
        <x:v>Daniel Cruz</x:v>
      </x:c>
      <x:c r="D22" s="19" t="str">
        <x:v>P008</x:v>
      </x:c>
      <x:c r="E22" s="19" t="str">
        <x:v>Termo Acero</x:v>
      </x:c>
      <x:c r="F22" s="19" t="n">
        <x:v>2</x:v>
      </x:c>
      <x:c r="G22" s="20" t="n">
        <x:v>18</x:v>
      </x:c>
      <x:c r="H22" s="20" t="n">
        <x:f>F22*G22</x:f>
        <x:v>36</x:v>
      </x:c>
      <x:c r="I22" s="19" t="str">
        <x:v>Tarjeta</x:v>
      </x:c>
      <x:c r="J22" s="19" t="str">
        <x:f>TEXT(B22,"mmm-yyyy")</x:f>
        <x:v>Aug-2026</x:v>
      </x:c>
    </x:row>
    <x:row r="23">
      <x:c r="A23" s="19" t="str">
        <x:v>V0017</x:v>
      </x:c>
      <x:c r="B23" s="28" t="n">
        <x:v>46238</x:v>
      </x:c>
      <x:c r="C23" s="19" t="str">
        <x:v>Carlos Ruiz</x:v>
      </x:c>
      <x:c r="D23" s="19" t="str">
        <x:v>P002</x:v>
      </x:c>
      <x:c r="E23" s="19" t="str">
        <x:v>Café House Blend 500g</x:v>
      </x:c>
      <x:c r="F23" s="19" t="n">
        <x:v>4</x:v>
      </x:c>
      <x:c r="G23" s="20" t="n">
        <x:v>14</x:v>
      </x:c>
      <x:c r="H23" s="20" t="n">
        <x:f>F23*G23</x:f>
        <x:v>56</x:v>
      </x:c>
      <x:c r="I23" s="19" t="str">
        <x:v>Efectivo</x:v>
      </x:c>
      <x:c r="J23" s="19" t="str">
        <x:f>TEXT(B23,"mmm-yyyy")</x:f>
        <x:v>Aug-2026</x:v>
      </x:c>
    </x:row>
    <x:row r="24">
      <x:c r="A24" s="19" t="str">
        <x:v>V0013</x:v>
      </x:c>
      <x:c r="B24" s="28" t="n">
        <x:v>46240</x:v>
      </x:c>
      <x:c r="C24" s="19" t="str">
        <x:v>Carlos Ruiz</x:v>
      </x:c>
      <x:c r="D24" s="19" t="str">
        <x:v>P008</x:v>
      </x:c>
      <x:c r="E24" s="19" t="str">
        <x:v>Termo Acero</x:v>
      </x:c>
      <x:c r="F24" s="19" t="n">
        <x:v>1</x:v>
      </x:c>
      <x:c r="G24" s="20" t="n">
        <x:v>18</x:v>
      </x:c>
      <x:c r="H24" s="20" t="n">
        <x:f>F24*G24</x:f>
        <x:v>18</x:v>
      </x:c>
      <x:c r="I24" s="19" t="str">
        <x:v>Transferencia</x:v>
      </x:c>
      <x:c r="J24" s="19" t="str">
        <x:f>TEXT(B24,"mmm-yyyy")</x:f>
        <x:v>Aug-2026</x:v>
      </x:c>
    </x:row>
    <x:row r="25">
      <x:c r="A25" s="19" t="str">
        <x:v>V0021</x:v>
      </x:c>
      <x:c r="B25" s="28" t="n">
        <x:v>46240</x:v>
      </x:c>
      <x:c r="C25" s="19" t="str">
        <x:v>Luis Pérez</x:v>
      </x:c>
      <x:c r="D25" s="19" t="str">
        <x:v>P004</x:v>
      </x:c>
      <x:c r="E25" s="19" t="str">
        <x:v>Muffin Chocolate</x:v>
      </x:c>
      <x:c r="F25" s="19" t="n">
        <x:v>2</x:v>
      </x:c>
      <x:c r="G25" s="20" t="n">
        <x:v>3.25</x:v>
      </x:c>
      <x:c r="H25" s="20" t="n">
        <x:f>F25*G25</x:f>
        <x:v>6.5</x:v>
      </x:c>
      <x:c r="I25" s="19" t="str">
        <x:v>Tarjeta</x:v>
      </x:c>
      <x:c r="J25" s="19" t="str">
        <x:f>TEXT(B25,"mmm-yyyy")</x:f>
        <x:v>Aug-2026</x:v>
      </x:c>
    </x:row>
    <x:row r="26">
      <x:c r="A26" s="19" t="str">
        <x:v>V0010</x:v>
      </x:c>
      <x:c r="B26" s="28" t="n">
        <x:v>46244</x:v>
      </x:c>
      <x:c r="C26" s="19" t="str">
        <x:v>Pedro Silva</x:v>
      </x:c>
      <x:c r="D26" s="19" t="str">
        <x:v>P007</x:v>
      </x:c>
      <x:c r="E26" s="19" t="str">
        <x:v>Taza Urban</x:v>
      </x:c>
      <x:c r="F26" s="19" t="n">
        <x:v>4</x:v>
      </x:c>
      <x:c r="G26" s="20" t="n">
        <x:v>10</x:v>
      </x:c>
      <x:c r="H26" s="20" t="n">
        <x:f>F26*G26</x:f>
        <x:v>40</x:v>
      </x:c>
      <x:c r="I26" s="19" t="str">
        <x:v>Tarjeta</x:v>
      </x:c>
      <x:c r="J26" s="19" t="str">
        <x:f>TEXT(B26,"mmm-yyyy")</x:f>
        <x:v>Aug-2026</x:v>
      </x:c>
    </x:row>
    <x:row r="27">
      <x:c r="A27" s="19" t="str">
        <x:v>V0032</x:v>
      </x:c>
      <x:c r="B27" s="28" t="n">
        <x:v>46247</x:v>
      </x:c>
      <x:c r="C27" s="19" t="str">
        <x:v>Carlos Ruiz</x:v>
      </x:c>
      <x:c r="D27" s="19" t="str">
        <x:v>P002</x:v>
      </x:c>
      <x:c r="E27" s="19" t="str">
        <x:v>Café House Blend 500g</x:v>
      </x:c>
      <x:c r="F27" s="19" t="n">
        <x:v>1</x:v>
      </x:c>
      <x:c r="G27" s="20" t="n">
        <x:v>14</x:v>
      </x:c>
      <x:c r="H27" s="20" t="n">
        <x:f>F27*G27</x:f>
        <x:v>14</x:v>
      </x:c>
      <x:c r="I27" s="19" t="str">
        <x:v>Efectivo</x:v>
      </x:c>
      <x:c r="J27" s="19" t="str">
        <x:f>TEXT(B27,"mmm-yyyy")</x:f>
        <x:v>Aug-2026</x:v>
      </x:c>
    </x:row>
    <x:row r="28">
      <x:c r="A28" s="19" t="str">
        <x:v>V0035</x:v>
      </x:c>
      <x:c r="B28" s="28" t="n">
        <x:v>46248</x:v>
      </x:c>
      <x:c r="C28" s="19" t="str">
        <x:v>Pedro Silva</x:v>
      </x:c>
      <x:c r="D28" s="19" t="str">
        <x:v>P005</x:v>
      </x:c>
      <x:c r="E28" s="19" t="str">
        <x:v>Cold Brew 12oz</x:v>
      </x:c>
      <x:c r="F28" s="19" t="n">
        <x:v>3</x:v>
      </x:c>
      <x:c r="G28" s="20" t="n">
        <x:v>5</x:v>
      </x:c>
      <x:c r="H28" s="20" t="n">
        <x:f>F28*G28</x:f>
        <x:v>15</x:v>
      </x:c>
      <x:c r="I28" s="19" t="str">
        <x:v>Efectivo</x:v>
      </x:c>
      <x:c r="J28" s="19" t="str">
        <x:f>TEXT(B28,"mmm-yyyy")</x:f>
        <x:v>Aug-2026</x:v>
      </x:c>
    </x:row>
    <x:row r="29">
      <x:c r="A29" s="19" t="str">
        <x:v>V0044</x:v>
      </x:c>
      <x:c r="B29" s="28" t="n">
        <x:v>46249</x:v>
      </x:c>
      <x:c r="C29" s="19" t="str">
        <x:v>Ana López</x:v>
      </x:c>
      <x:c r="D29" s="19" t="str">
        <x:v>P008</x:v>
      </x:c>
      <x:c r="E29" s="19" t="str">
        <x:v>Termo Acero</x:v>
      </x:c>
      <x:c r="F29" s="19" t="n">
        <x:v>1</x:v>
      </x:c>
      <x:c r="G29" s="20" t="n">
        <x:v>18</x:v>
      </x:c>
      <x:c r="H29" s="20" t="n">
        <x:f>F29*G29</x:f>
        <x:v>18</x:v>
      </x:c>
      <x:c r="I29" s="19" t="str">
        <x:v>Tarjeta</x:v>
      </x:c>
      <x:c r="J29" s="19" t="str">
        <x:f>TEXT(B29,"mmm-yyyy")</x:f>
        <x:v>Aug-2026</x:v>
      </x:c>
    </x:row>
    <x:row r="30">
      <x:c r="A30" s="19" t="str">
        <x:v>V0002</x:v>
      </x:c>
      <x:c r="B30" s="28" t="n">
        <x:v>46250</x:v>
      </x:c>
      <x:c r="C30" s="19" t="str">
        <x:v>Luis Pérez</x:v>
      </x:c>
      <x:c r="D30" s="19" t="str">
        <x:v>P002</x:v>
      </x:c>
      <x:c r="E30" s="19" t="str">
        <x:v>Café House Blend 500g</x:v>
      </x:c>
      <x:c r="F30" s="19" t="n">
        <x:v>1</x:v>
      </x:c>
      <x:c r="G30" s="20" t="n">
        <x:v>14</x:v>
      </x:c>
      <x:c r="H30" s="20" t="n">
        <x:f>F30*G30</x:f>
        <x:v>14</x:v>
      </x:c>
      <x:c r="I30" s="19" t="str">
        <x:v>Efectivo</x:v>
      </x:c>
      <x:c r="J30" s="19" t="str">
        <x:f>TEXT(B30,"mmm-yyyy")</x:f>
        <x:v>Aug-2026</x:v>
      </x:c>
    </x:row>
    <x:row r="31">
      <x:c r="A31" s="19" t="str">
        <x:v>V0046</x:v>
      </x:c>
      <x:c r="B31" s="28" t="n">
        <x:v>46250</x:v>
      </x:c>
      <x:c r="C31" s="19" t="str">
        <x:v>Luis Pérez</x:v>
      </x:c>
      <x:c r="D31" s="19" t="str">
        <x:v>P006</x:v>
      </x:c>
      <x:c r="E31" s="19" t="str">
        <x:v>Té Chai 12oz</x:v>
      </x:c>
      <x:c r="F31" s="19" t="n">
        <x:v>1</x:v>
      </x:c>
      <x:c r="G31" s="20" t="n">
        <x:v>4.5</x:v>
      </x:c>
      <x:c r="H31" s="20" t="n">
        <x:f>F31*G31</x:f>
        <x:v>4.5</x:v>
      </x:c>
      <x:c r="I31" s="19" t="str">
        <x:v>Efectivo</x:v>
      </x:c>
      <x:c r="J31" s="19" t="str">
        <x:f>TEXT(B31,"mmm-yyyy")</x:f>
        <x:v>Aug-2026</x:v>
      </x:c>
    </x:row>
    <x:row r="32">
      <x:c r="A32" s="19" t="str">
        <x:v>V0024</x:v>
      </x:c>
      <x:c r="B32" s="28" t="n">
        <x:v>46257</x:v>
      </x:c>
      <x:c r="C32" s="19" t="str">
        <x:v>Elena Díaz</x:v>
      </x:c>
      <x:c r="D32" s="19" t="str">
        <x:v>P005</x:v>
      </x:c>
      <x:c r="E32" s="19" t="str">
        <x:v>Cold Brew 12oz</x:v>
      </x:c>
      <x:c r="F32" s="19" t="n">
        <x:v>3</x:v>
      </x:c>
      <x:c r="G32" s="20" t="n">
        <x:v>5</x:v>
      </x:c>
      <x:c r="H32" s="20" t="n">
        <x:f>F32*G32</x:f>
        <x:v>15</x:v>
      </x:c>
      <x:c r="I32" s="19" t="str">
        <x:v>Efectivo</x:v>
      </x:c>
      <x:c r="J32" s="19" t="str">
        <x:f>TEXT(B32,"mmm-yyyy")</x:f>
        <x:v>Aug-2026</x:v>
      </x:c>
    </x:row>
    <x:row r="33">
      <x:c r="A33" s="19" t="str">
        <x:v>V0003</x:v>
      </x:c>
      <x:c r="B33" s="28" t="n">
        <x:v>46259</x:v>
      </x:c>
      <x:c r="C33" s="19" t="str">
        <x:v>Carlos Ruiz</x:v>
      </x:c>
      <x:c r="D33" s="19" t="str">
        <x:v>P002</x:v>
      </x:c>
      <x:c r="E33" s="19" t="str">
        <x:v>Café House Blend 500g</x:v>
      </x:c>
      <x:c r="F33" s="19" t="n">
        <x:v>4</x:v>
      </x:c>
      <x:c r="G33" s="20" t="n">
        <x:v>14</x:v>
      </x:c>
      <x:c r="H33" s="20" t="n">
        <x:f>F33*G33</x:f>
        <x:v>56</x:v>
      </x:c>
      <x:c r="I33" s="19" t="str">
        <x:v>Efectivo</x:v>
      </x:c>
      <x:c r="J33" s="19" t="str">
        <x:f>TEXT(B33,"mmm-yyyy")</x:f>
        <x:v>Aug-2026</x:v>
      </x:c>
    </x:row>
    <x:row r="34">
      <x:c r="A34" s="19" t="str">
        <x:v>V0029</x:v>
      </x:c>
      <x:c r="B34" s="28" t="n">
        <x:v>46262</x:v>
      </x:c>
      <x:c r="C34" s="19" t="str">
        <x:v>Elena Díaz</x:v>
      </x:c>
      <x:c r="D34" s="19" t="str">
        <x:v>P001</x:v>
      </x:c>
      <x:c r="E34" s="19" t="str">
        <x:v>Café Espresso 250g</x:v>
      </x:c>
      <x:c r="F34" s="19" t="n">
        <x:v>4</x:v>
      </x:c>
      <x:c r="G34" s="20" t="n">
        <x:v>8.5</x:v>
      </x:c>
      <x:c r="H34" s="20" t="n">
        <x:f>F34*G34</x:f>
        <x:v>34</x:v>
      </x:c>
      <x:c r="I34" s="19" t="str">
        <x:v>Tarjeta</x:v>
      </x:c>
      <x:c r="J34" s="19" t="str">
        <x:f>TEXT(B34,"mmm-yyyy")</x:f>
        <x:v>Aug-2026</x:v>
      </x:c>
    </x:row>
    <x:row r="35">
      <x:c r="A35" s="19" t="str">
        <x:v>V0047</x:v>
      </x:c>
      <x:c r="B35" s="28" t="n">
        <x:v>46264</x:v>
      </x:c>
      <x:c r="C35" s="19" t="str">
        <x:v>Daniel Cruz</x:v>
      </x:c>
      <x:c r="D35" s="19" t="str">
        <x:v>P004</x:v>
      </x:c>
      <x:c r="E35" s="19" t="str">
        <x:v>Muffin Chocolate</x:v>
      </x:c>
      <x:c r="F35" s="19" t="n">
        <x:v>2</x:v>
      </x:c>
      <x:c r="G35" s="20" t="n">
        <x:v>3.25</x:v>
      </x:c>
      <x:c r="H35" s="20" t="n">
        <x:f>F35*G35</x:f>
        <x:v>6.5</x:v>
      </x:c>
      <x:c r="I35" s="19" t="str">
        <x:v>Efectivo</x:v>
      </x:c>
      <x:c r="J35" s="19" t="str">
        <x:f>TEXT(B35,"mmm-yyyy")</x:f>
        <x:v>Aug-2026</x:v>
      </x:c>
    </x:row>
    <x:row r="36">
      <x:c r="A36" s="19" t="str">
        <x:v>V0036</x:v>
      </x:c>
      <x:c r="B36" s="28" t="n">
        <x:v>46266</x:v>
      </x:c>
      <x:c r="C36" s="19" t="str">
        <x:v>Pedro Silva</x:v>
      </x:c>
      <x:c r="D36" s="19" t="str">
        <x:v>P002</x:v>
      </x:c>
      <x:c r="E36" s="19" t="str">
        <x:v>Café House Blend 500g</x:v>
      </x:c>
      <x:c r="F36" s="19" t="n">
        <x:v>4</x:v>
      </x:c>
      <x:c r="G36" s="20" t="n">
        <x:v>14</x:v>
      </x:c>
      <x:c r="H36" s="20" t="n">
        <x:f>F36*G36</x:f>
        <x:v>56</x:v>
      </x:c>
      <x:c r="I36" s="19" t="str">
        <x:v>Tarjeta</x:v>
      </x:c>
      <x:c r="J36" s="19" t="str">
        <x:f>TEXT(B36,"mmm-yyyy")</x:f>
        <x:v>Sep-2026</x:v>
      </x:c>
    </x:row>
    <x:row r="37">
      <x:c r="A37" s="19" t="str">
        <x:v>V0022</x:v>
      </x:c>
      <x:c r="B37" s="28" t="n">
        <x:v>46267</x:v>
      </x:c>
      <x:c r="C37" s="19" t="str">
        <x:v>María Torres</x:v>
      </x:c>
      <x:c r="D37" s="19" t="str">
        <x:v>P007</x:v>
      </x:c>
      <x:c r="E37" s="19" t="str">
        <x:v>Taza Urban</x:v>
      </x:c>
      <x:c r="F37" s="19" t="n">
        <x:v>1</x:v>
      </x:c>
      <x:c r="G37" s="20" t="n">
        <x:v>10</x:v>
      </x:c>
      <x:c r="H37" s="20" t="n">
        <x:f>F37*G37</x:f>
        <x:v>10</x:v>
      </x:c>
      <x:c r="I37" s="19" t="str">
        <x:v>Tarjeta</x:v>
      </x:c>
      <x:c r="J37" s="19" t="str">
        <x:f>TEXT(B37,"mmm-yyyy")</x:f>
        <x:v>Sep-2026</x:v>
      </x:c>
    </x:row>
    <x:row r="38">
      <x:c r="A38" s="19" t="str">
        <x:v>V0041</x:v>
      </x:c>
      <x:c r="B38" s="28" t="n">
        <x:v>46270</x:v>
      </x:c>
      <x:c r="C38" s="19" t="str">
        <x:v>María Torres</x:v>
      </x:c>
      <x:c r="D38" s="19" t="str">
        <x:v>P005</x:v>
      </x:c>
      <x:c r="E38" s="19" t="str">
        <x:v>Cold Brew 12oz</x:v>
      </x:c>
      <x:c r="F38" s="19" t="n">
        <x:v>3</x:v>
      </x:c>
      <x:c r="G38" s="20" t="n">
        <x:v>5</x:v>
      </x:c>
      <x:c r="H38" s="20" t="n">
        <x:f>F38*G38</x:f>
        <x:v>15</x:v>
      </x:c>
      <x:c r="I38" s="19" t="str">
        <x:v>Tarjeta</x:v>
      </x:c>
      <x:c r="J38" s="19" t="str">
        <x:f>TEXT(B38,"mmm-yyyy")</x:f>
        <x:v>Sep-2026</x:v>
      </x:c>
    </x:row>
    <x:row r="39">
      <x:c r="A39" s="19" t="str">
        <x:v>V0012</x:v>
      </x:c>
      <x:c r="B39" s="28" t="n">
        <x:v>46271</x:v>
      </x:c>
      <x:c r="C39" s="19" t="str">
        <x:v>Daniel Cruz</x:v>
      </x:c>
      <x:c r="D39" s="19" t="str">
        <x:v>P005</x:v>
      </x:c>
      <x:c r="E39" s="19" t="str">
        <x:v>Cold Brew 12oz</x:v>
      </x:c>
      <x:c r="F39" s="19" t="n">
        <x:v>4</x:v>
      </x:c>
      <x:c r="G39" s="20" t="n">
        <x:v>5</x:v>
      </x:c>
      <x:c r="H39" s="20" t="n">
        <x:f>F39*G39</x:f>
        <x:v>20</x:v>
      </x:c>
      <x:c r="I39" s="19" t="str">
        <x:v>Transferencia</x:v>
      </x:c>
      <x:c r="J39" s="19" t="str">
        <x:f>TEXT(B39,"mmm-yyyy")</x:f>
        <x:v>Sep-2026</x:v>
      </x:c>
    </x:row>
    <x:row r="40">
      <x:c r="A40" s="19" t="str">
        <x:v>V0040</x:v>
      </x:c>
      <x:c r="B40" s="28" t="n">
        <x:v>46271</x:v>
      </x:c>
      <x:c r="C40" s="19" t="str">
        <x:v>Carlos Ruiz</x:v>
      </x:c>
      <x:c r="D40" s="19" t="str">
        <x:v>P001</x:v>
      </x:c>
      <x:c r="E40" s="19" t="str">
        <x:v>Café Espresso 250g</x:v>
      </x:c>
      <x:c r="F40" s="19" t="n">
        <x:v>3</x:v>
      </x:c>
      <x:c r="G40" s="20" t="n">
        <x:v>8.5</x:v>
      </x:c>
      <x:c r="H40" s="20" t="n">
        <x:f>F40*G40</x:f>
        <x:v>25.5</x:v>
      </x:c>
      <x:c r="I40" s="19" t="str">
        <x:v>Transferencia</x:v>
      </x:c>
      <x:c r="J40" s="19" t="str">
        <x:f>TEXT(B40,"mmm-yyyy")</x:f>
        <x:v>Sep-2026</x:v>
      </x:c>
    </x:row>
    <x:row r="41">
      <x:c r="A41" s="19" t="str">
        <x:v>V0033</x:v>
      </x:c>
      <x:c r="B41" s="28" t="n">
        <x:v>46272</x:v>
      </x:c>
      <x:c r="C41" s="19" t="str">
        <x:v>Daniel Cruz</x:v>
      </x:c>
      <x:c r="D41" s="19" t="str">
        <x:v>P003</x:v>
      </x:c>
      <x:c r="E41" s="19" t="str">
        <x:v>Croissant Clásico</x:v>
      </x:c>
      <x:c r="F41" s="19" t="n">
        <x:v>1</x:v>
      </x:c>
      <x:c r="G41" s="20" t="n">
        <x:v>3.5</x:v>
      </x:c>
      <x:c r="H41" s="20" t="n">
        <x:f>F41*G41</x:f>
        <x:v>3.5</x:v>
      </x:c>
      <x:c r="I41" s="19" t="str">
        <x:v>Transferencia</x:v>
      </x:c>
      <x:c r="J41" s="19" t="str">
        <x:f>TEXT(B41,"mmm-yyyy")</x:f>
        <x:v>Sep-2026</x:v>
      </x:c>
    </x:row>
    <x:row r="42">
      <x:c r="A42" s="19" t="str">
        <x:v>V0042</x:v>
      </x:c>
      <x:c r="B42" s="28" t="n">
        <x:v>46272</x:v>
      </x:c>
      <x:c r="C42" s="19" t="str">
        <x:v>Luis Pérez</x:v>
      </x:c>
      <x:c r="D42" s="19" t="str">
        <x:v>P004</x:v>
      </x:c>
      <x:c r="E42" s="19" t="str">
        <x:v>Muffin Chocolate</x:v>
      </x:c>
      <x:c r="F42" s="19" t="n">
        <x:v>3</x:v>
      </x:c>
      <x:c r="G42" s="20" t="n">
        <x:v>3.25</x:v>
      </x:c>
      <x:c r="H42" s="20" t="n">
        <x:f>F42*G42</x:f>
        <x:v>9.75</x:v>
      </x:c>
      <x:c r="I42" s="19" t="str">
        <x:v>Transferencia</x:v>
      </x:c>
      <x:c r="J42" s="19" t="str">
        <x:f>TEXT(B42,"mmm-yyyy")</x:f>
        <x:v>Sep-2026</x:v>
      </x:c>
    </x:row>
    <x:row r="43">
      <x:c r="A43" s="19" t="str">
        <x:v>V0007</x:v>
      </x:c>
      <x:c r="B43" s="28" t="n">
        <x:v>46273</x:v>
      </x:c>
      <x:c r="C43" s="19" t="str">
        <x:v>Sofía Gómez</x:v>
      </x:c>
      <x:c r="D43" s="19" t="str">
        <x:v>P003</x:v>
      </x:c>
      <x:c r="E43" s="19" t="str">
        <x:v>Croissant Clásico</x:v>
      </x:c>
      <x:c r="F43" s="19" t="n">
        <x:v>1</x:v>
      </x:c>
      <x:c r="G43" s="20" t="n">
        <x:v>3.5</x:v>
      </x:c>
      <x:c r="H43" s="20" t="n">
        <x:f>F43*G43</x:f>
        <x:v>3.5</x:v>
      </x:c>
      <x:c r="I43" s="19" t="str">
        <x:v>Transferencia</x:v>
      </x:c>
      <x:c r="J43" s="19" t="str">
        <x:f>TEXT(B43,"mmm-yyyy")</x:f>
        <x:v>Sep-2026</x:v>
      </x:c>
    </x:row>
    <x:row r="44">
      <x:c r="A44" s="19" t="str">
        <x:v>V0004</x:v>
      </x:c>
      <x:c r="B44" s="28" t="n">
        <x:v>46274</x:v>
      </x:c>
      <x:c r="C44" s="19" t="str">
        <x:v>Ana López</x:v>
      </x:c>
      <x:c r="D44" s="19" t="str">
        <x:v>P002</x:v>
      </x:c>
      <x:c r="E44" s="19" t="str">
        <x:v>Café House Blend 500g</x:v>
      </x:c>
      <x:c r="F44" s="19" t="n">
        <x:v>4</x:v>
      </x:c>
      <x:c r="G44" s="20" t="n">
        <x:v>14</x:v>
      </x:c>
      <x:c r="H44" s="20" t="n">
        <x:f>F44*G44</x:f>
        <x:v>56</x:v>
      </x:c>
      <x:c r="I44" s="19" t="str">
        <x:v>Transferencia</x:v>
      </x:c>
      <x:c r="J44" s="19" t="str">
        <x:f>TEXT(B44,"mmm-yyyy")</x:f>
        <x:v>Sep-2026</x:v>
      </x:c>
    </x:row>
    <x:row r="45">
      <x:c r="A45" s="19" t="str">
        <x:v>V0023</x:v>
      </x:c>
      <x:c r="B45" s="28" t="n">
        <x:v>46274</x:v>
      </x:c>
      <x:c r="C45" s="19" t="str">
        <x:v>María Torres</x:v>
      </x:c>
      <x:c r="D45" s="19" t="str">
        <x:v>P007</x:v>
      </x:c>
      <x:c r="E45" s="19" t="str">
        <x:v>Taza Urban</x:v>
      </x:c>
      <x:c r="F45" s="19" t="n">
        <x:v>3</x:v>
      </x:c>
      <x:c r="G45" s="20" t="n">
        <x:v>10</x:v>
      </x:c>
      <x:c r="H45" s="20" t="n">
        <x:f>F45*G45</x:f>
        <x:v>30</x:v>
      </x:c>
      <x:c r="I45" s="19" t="str">
        <x:v>Tarjeta</x:v>
      </x:c>
      <x:c r="J45" s="19" t="str">
        <x:f>TEXT(B45,"mmm-yyyy")</x:f>
        <x:v>Sep-2026</x:v>
      </x:c>
    </x:row>
    <x:row r="46">
      <x:c r="A46" s="19" t="str">
        <x:v>V0009</x:v>
      </x:c>
      <x:c r="B46" s="28" t="n">
        <x:v>46276</x:v>
      </x:c>
      <x:c r="C46" s="19" t="str">
        <x:v>Luis Pérez</x:v>
      </x:c>
      <x:c r="D46" s="19" t="str">
        <x:v>P002</x:v>
      </x:c>
      <x:c r="E46" s="19" t="str">
        <x:v>Café House Blend 500g</x:v>
      </x:c>
      <x:c r="F46" s="19" t="n">
        <x:v>1</x:v>
      </x:c>
      <x:c r="G46" s="20" t="n">
        <x:v>14</x:v>
      </x:c>
      <x:c r="H46" s="20" t="n">
        <x:f>F46*G46</x:f>
        <x:v>14</x:v>
      </x:c>
      <x:c r="I46" s="19" t="str">
        <x:v>Tarjeta</x:v>
      </x:c>
      <x:c r="J46" s="19" t="str">
        <x:f>TEXT(B46,"mmm-yyyy")</x:f>
        <x:v>Sep-2026</x:v>
      </x:c>
    </x:row>
    <x:row r="47">
      <x:c r="A47" s="19" t="str">
        <x:v>V0016</x:v>
      </x:c>
      <x:c r="B47" s="28" t="n">
        <x:v>46280</x:v>
      </x:c>
      <x:c r="C47" s="19" t="str">
        <x:v>Pedro Silva</x:v>
      </x:c>
      <x:c r="D47" s="19" t="str">
        <x:v>P006</x:v>
      </x:c>
      <x:c r="E47" s="19" t="str">
        <x:v>Té Chai 12oz</x:v>
      </x:c>
      <x:c r="F47" s="19" t="n">
        <x:v>4</x:v>
      </x:c>
      <x:c r="G47" s="20" t="n">
        <x:v>4.5</x:v>
      </x:c>
      <x:c r="H47" s="20" t="n">
        <x:f>F47*G47</x:f>
        <x:v>18</x:v>
      </x:c>
      <x:c r="I47" s="19" t="str">
        <x:v>Efectivo</x:v>
      </x:c>
      <x:c r="J47" s="19" t="str">
        <x:f>TEXT(B47,"mmm-yyyy")</x:f>
        <x:v>Sep-2026</x:v>
      </x:c>
    </x:row>
    <x:row r="48">
      <x:c r="A48" s="19" t="str">
        <x:v>V0028</x:v>
      </x:c>
      <x:c r="B48" s="28" t="n">
        <x:v>46282</x:v>
      </x:c>
      <x:c r="C48" s="19" t="str">
        <x:v>María Torres</x:v>
      </x:c>
      <x:c r="D48" s="19" t="str">
        <x:v>P006</x:v>
      </x:c>
      <x:c r="E48" s="19" t="str">
        <x:v>Té Chai 12oz</x:v>
      </x:c>
      <x:c r="F48" s="19" t="n">
        <x:v>3</x:v>
      </x:c>
      <x:c r="G48" s="20" t="n">
        <x:v>4.5</x:v>
      </x:c>
      <x:c r="H48" s="20" t="n">
        <x:f>F48*G48</x:f>
        <x:v>13.5</x:v>
      </x:c>
      <x:c r="I48" s="19" t="str">
        <x:v>Transferencia</x:v>
      </x:c>
      <x:c r="J48" s="19" t="str">
        <x:f>TEXT(B48,"mmm-yyyy")</x:f>
        <x:v>Sep-2026</x:v>
      </x:c>
    </x:row>
    <x:row r="49">
      <x:c r="A49" s="19" t="str">
        <x:v>V0048</x:v>
      </x:c>
      <x:c r="B49" s="28" t="n">
        <x:v>46283</x:v>
      </x:c>
      <x:c r="C49" s="19" t="str">
        <x:v>Pedro Silva</x:v>
      </x:c>
      <x:c r="D49" s="19" t="str">
        <x:v>P008</x:v>
      </x:c>
      <x:c r="E49" s="19" t="str">
        <x:v>Termo Acero</x:v>
      </x:c>
      <x:c r="F49" s="19" t="n">
        <x:v>1</x:v>
      </x:c>
      <x:c r="G49" s="20" t="n">
        <x:v>18</x:v>
      </x:c>
      <x:c r="H49" s="20" t="n">
        <x:f>F49*G49</x:f>
        <x:v>18</x:v>
      </x:c>
      <x:c r="I49" s="19" t="str">
        <x:v>Transferencia</x:v>
      </x:c>
      <x:c r="J49" s="19" t="str">
        <x:f>TEXT(B49,"mmm-yyyy")</x:f>
        <x:v>Sep-2026</x:v>
      </x:c>
    </x:row>
    <x:row r="50">
      <x:c r="A50" s="19" t="str">
        <x:v>V0018</x:v>
      </x:c>
      <x:c r="B50" s="28" t="n">
        <x:v>46286</x:v>
      </x:c>
      <x:c r="C50" s="19" t="str">
        <x:v>Sofía Gómez</x:v>
      </x:c>
      <x:c r="D50" s="19" t="str">
        <x:v>P005</x:v>
      </x:c>
      <x:c r="E50" s="19" t="str">
        <x:v>Cold Brew 12oz</x:v>
      </x:c>
      <x:c r="F50" s="19" t="n">
        <x:v>4</x:v>
      </x:c>
      <x:c r="G50" s="20" t="n">
        <x:v>5</x:v>
      </x:c>
      <x:c r="H50" s="20" t="n">
        <x:f>F50*G50</x:f>
        <x:v>20</x:v>
      </x:c>
      <x:c r="I50" s="19" t="str">
        <x:v>Transferencia</x:v>
      </x:c>
      <x:c r="J50" s="19" t="str">
        <x:f>TEXT(B50,"mmm-yyyy")</x:f>
        <x:v>Sep-2026</x:v>
      </x:c>
    </x:row>
    <x:row r="51">
      <x:c r="A51" s="19" t="str">
        <x:v>V0019</x:v>
      </x:c>
      <x:c r="B51" s="28" t="n">
        <x:v>46289</x:v>
      </x:c>
      <x:c r="C51" s="19" t="str">
        <x:v>Ana López</x:v>
      </x:c>
      <x:c r="D51" s="19" t="str">
        <x:v>P007</x:v>
      </x:c>
      <x:c r="E51" s="19" t="str">
        <x:v>Taza Urban</x:v>
      </x:c>
      <x:c r="F51" s="19" t="n">
        <x:v>3</x:v>
      </x:c>
      <x:c r="G51" s="20" t="n">
        <x:v>10</x:v>
      </x:c>
      <x:c r="H51" s="20" t="n">
        <x:f>F51*G51</x:f>
        <x:v>30</x:v>
      </x:c>
      <x:c r="I51" s="19" t="str">
        <x:v>Tarjeta</x:v>
      </x:c>
      <x:c r="J51" s="19" t="str">
        <x:f>TEXT(B51,"mmm-yyyy")</x:f>
        <x:v>Sep-2026</x:v>
      </x:c>
    </x:row>
    <x:row r="52">
      <x:c r="A52" s="19"/>
      <x:c r="B52" s="28"/>
      <x:c r="C52" s="19"/>
      <x:c r="D52" s="19"/>
      <x:c r="E52" s="19"/>
      <x:c r="F52" s="19"/>
      <x:c r="G52" s="20"/>
      <x:c r="H52" s="20"/>
      <x:c r="I52" s="19"/>
      <x:c r="J52" s="19"/>
    </x:row>
    <x:row r="53">
      <x:c r="A53" s="19"/>
      <x:c r="B53" s="28"/>
      <x:c r="C53" s="19"/>
      <x:c r="D53" s="19"/>
      <x:c r="E53" s="19"/>
      <x:c r="F53" s="19"/>
      <x:c r="G53" s="20"/>
      <x:c r="H53" s="20"/>
      <x:c r="I53" s="19"/>
      <x:c r="J53" s="19"/>
    </x:row>
    <x:row r="54">
      <x:c r="A54" s="19"/>
      <x:c r="B54" s="28"/>
      <x:c r="C54" s="19"/>
      <x:c r="D54" s="19"/>
      <x:c r="E54" s="19"/>
      <x:c r="F54" s="19"/>
      <x:c r="G54" s="20"/>
      <x:c r="H54" s="20"/>
      <x:c r="I54" s="19"/>
      <x:c r="J54" s="19"/>
    </x:row>
    <x:row r="55">
      <x:c r="A55" s="19"/>
      <x:c r="B55" s="28"/>
      <x:c r="C55" s="19"/>
      <x:c r="D55" s="19"/>
      <x:c r="E55" s="19"/>
      <x:c r="F55" s="19"/>
      <x:c r="G55" s="20"/>
      <x:c r="H55" s="20"/>
      <x:c r="I55" s="19"/>
      <x:c r="J55" s="19"/>
    </x:row>
    <x:row r="56">
      <x:c r="A56" s="19"/>
      <x:c r="B56" s="28"/>
      <x:c r="C56" s="19"/>
      <x:c r="D56" s="19"/>
      <x:c r="E56" s="19"/>
      <x:c r="F56" s="19"/>
      <x:c r="G56" s="20"/>
      <x:c r="H56" s="20"/>
      <x:c r="I56" s="19"/>
      <x:c r="J56" s="19"/>
    </x:row>
    <x:row r="57">
      <x:c r="A57" s="19"/>
      <x:c r="B57" s="28"/>
      <x:c r="C57" s="19"/>
      <x:c r="D57" s="19"/>
      <x:c r="E57" s="19"/>
      <x:c r="F57" s="19"/>
      <x:c r="G57" s="20"/>
      <x:c r="H57" s="20"/>
      <x:c r="I57" s="19"/>
      <x:c r="J57" s="19"/>
    </x:row>
    <x:row r="58">
      <x:c r="A58" s="19"/>
      <x:c r="B58" s="28"/>
      <x:c r="C58" s="19"/>
      <x:c r="D58" s="19"/>
      <x:c r="E58" s="19"/>
      <x:c r="F58" s="19"/>
      <x:c r="G58" s="20"/>
      <x:c r="H58" s="20"/>
      <x:c r="I58" s="19"/>
      <x:c r="J58" s="19"/>
    </x:row>
    <x:row r="59">
      <x:c r="A59" s="19"/>
      <x:c r="B59" s="28"/>
      <x:c r="C59" s="19"/>
      <x:c r="D59" s="19"/>
      <x:c r="E59" s="19"/>
      <x:c r="F59" s="19"/>
      <x:c r="G59" s="20"/>
      <x:c r="H59" s="20"/>
      <x:c r="I59" s="19"/>
      <x:c r="J59" s="19"/>
    </x:row>
    <x:row r="60">
      <x:c r="A60" s="19"/>
      <x:c r="B60" s="28"/>
      <x:c r="C60" s="19"/>
      <x:c r="D60" s="19"/>
      <x:c r="E60" s="19"/>
      <x:c r="F60" s="19"/>
      <x:c r="G60" s="20"/>
      <x:c r="H60" s="20"/>
      <x:c r="I60" s="19"/>
      <x:c r="J60" s="19"/>
    </x:row>
    <x:row r="61">
      <x:c r="A61" s="19"/>
      <x:c r="B61" s="28"/>
      <x:c r="C61" s="19"/>
      <x:c r="D61" s="19"/>
      <x:c r="E61" s="19"/>
      <x:c r="F61" s="19"/>
      <x:c r="G61" s="20"/>
      <x:c r="H61" s="20"/>
      <x:c r="I61" s="19"/>
      <x:c r="J61" s="19"/>
    </x:row>
    <x:row r="62">
      <x:c r="A62" s="19"/>
      <x:c r="B62" s="28"/>
      <x:c r="C62" s="19"/>
      <x:c r="D62" s="19"/>
      <x:c r="E62" s="19"/>
      <x:c r="F62" s="19"/>
      <x:c r="G62" s="20"/>
      <x:c r="H62" s="20"/>
      <x:c r="I62" s="19"/>
      <x:c r="J62" s="19"/>
    </x:row>
    <x:row r="63">
      <x:c r="A63" s="19"/>
      <x:c r="B63" s="28"/>
      <x:c r="C63" s="19"/>
      <x:c r="D63" s="19"/>
      <x:c r="E63" s="19"/>
      <x:c r="F63" s="19"/>
      <x:c r="G63" s="20"/>
      <x:c r="H63" s="20"/>
      <x:c r="I63" s="19"/>
      <x:c r="J63" s="19"/>
    </x:row>
    <x:row r="64">
      <x:c r="A64" s="19"/>
      <x:c r="B64" s="28"/>
      <x:c r="C64" s="19"/>
      <x:c r="D64" s="19"/>
      <x:c r="E64" s="19"/>
      <x:c r="F64" s="19"/>
      <x:c r="G64" s="20"/>
      <x:c r="H64" s="20"/>
      <x:c r="I64" s="19"/>
      <x:c r="J64" s="19"/>
    </x:row>
    <x:row r="65">
      <x:c r="A65" s="19"/>
      <x:c r="B65" s="28"/>
      <x:c r="C65" s="19"/>
      <x:c r="D65" s="19"/>
      <x:c r="E65" s="19"/>
      <x:c r="F65" s="19"/>
      <x:c r="G65" s="20"/>
      <x:c r="H65" s="20"/>
      <x:c r="I65" s="19"/>
      <x:c r="J65" s="19"/>
    </x:row>
    <x:row r="66">
      <x:c r="A66" s="19"/>
      <x:c r="B66" s="28"/>
      <x:c r="C66" s="19"/>
      <x:c r="D66" s="19"/>
      <x:c r="E66" s="19"/>
      <x:c r="F66" s="19"/>
      <x:c r="G66" s="20"/>
      <x:c r="H66" s="20"/>
      <x:c r="I66" s="19"/>
      <x:c r="J66" s="19"/>
    </x:row>
    <x:row r="67">
      <x:c r="A67" s="19"/>
      <x:c r="B67" s="28"/>
      <x:c r="C67" s="19"/>
      <x:c r="D67" s="19"/>
      <x:c r="E67" s="19"/>
      <x:c r="F67" s="19"/>
      <x:c r="G67" s="20"/>
      <x:c r="H67" s="20"/>
      <x:c r="I67" s="19"/>
      <x:c r="J67" s="19"/>
    </x:row>
    <x:row r="68">
      <x:c r="A68" s="19"/>
      <x:c r="B68" s="28"/>
      <x:c r="C68" s="19"/>
      <x:c r="D68" s="19"/>
      <x:c r="E68" s="19"/>
      <x:c r="F68" s="19"/>
      <x:c r="G68" s="20"/>
      <x:c r="H68" s="20"/>
      <x:c r="I68" s="19"/>
      <x:c r="J68" s="19"/>
    </x:row>
    <x:row r="69">
      <x:c r="A69" s="19"/>
      <x:c r="B69" s="28"/>
      <x:c r="C69" s="19"/>
      <x:c r="D69" s="19"/>
      <x:c r="E69" s="19"/>
      <x:c r="F69" s="19"/>
      <x:c r="G69" s="20"/>
      <x:c r="H69" s="20"/>
      <x:c r="I69" s="19"/>
      <x:c r="J69" s="19"/>
    </x:row>
    <x:row r="70">
      <x:c r="A70" s="19"/>
      <x:c r="B70" s="28"/>
      <x:c r="C70" s="19"/>
      <x:c r="D70" s="19"/>
      <x:c r="E70" s="19"/>
      <x:c r="F70" s="19"/>
      <x:c r="G70" s="20"/>
      <x:c r="H70" s="20"/>
      <x:c r="I70" s="19"/>
      <x:c r="J70" s="19"/>
    </x:row>
    <x:row r="71">
      <x:c r="A71" s="19"/>
      <x:c r="B71" s="28"/>
      <x:c r="C71" s="19"/>
      <x:c r="D71" s="19"/>
      <x:c r="E71" s="19"/>
      <x:c r="F71" s="19"/>
      <x:c r="G71" s="20"/>
      <x:c r="H71" s="20"/>
      <x:c r="I71" s="19"/>
      <x:c r="J71" s="19"/>
    </x:row>
    <x:row r="72">
      <x:c r="A72" s="19"/>
      <x:c r="B72" s="28"/>
      <x:c r="C72" s="19"/>
      <x:c r="D72" s="19"/>
      <x:c r="E72" s="19"/>
      <x:c r="F72" s="19"/>
      <x:c r="G72" s="20"/>
      <x:c r="H72" s="20"/>
      <x:c r="I72" s="19"/>
      <x:c r="J72" s="19"/>
    </x:row>
    <x:row r="73">
      <x:c r="A73" s="19"/>
      <x:c r="B73" s="28"/>
      <x:c r="C73" s="19"/>
      <x:c r="D73" s="19"/>
      <x:c r="E73" s="19"/>
      <x:c r="F73" s="19"/>
      <x:c r="G73" s="20"/>
      <x:c r="H73" s="20"/>
      <x:c r="I73" s="19"/>
      <x:c r="J73" s="19"/>
    </x:row>
    <x:row r="74">
      <x:c r="A74" s="19"/>
      <x:c r="B74" s="28"/>
      <x:c r="C74" s="19"/>
      <x:c r="D74" s="19"/>
      <x:c r="E74" s="19"/>
      <x:c r="F74" s="19"/>
      <x:c r="G74" s="20"/>
      <x:c r="H74" s="20"/>
      <x:c r="I74" s="19"/>
      <x:c r="J74" s="19"/>
    </x:row>
    <x:row r="75">
      <x:c r="A75" s="19"/>
      <x:c r="B75" s="28"/>
      <x:c r="C75" s="19"/>
      <x:c r="D75" s="19"/>
      <x:c r="E75" s="19"/>
      <x:c r="F75" s="19"/>
      <x:c r="G75" s="20"/>
      <x:c r="H75" s="20"/>
      <x:c r="I75" s="19"/>
      <x:c r="J75" s="19"/>
    </x:row>
    <x:row r="76">
      <x:c r="A76" s="19"/>
      <x:c r="B76" s="28"/>
      <x:c r="C76" s="19"/>
      <x:c r="D76" s="19"/>
      <x:c r="E76" s="19"/>
      <x:c r="F76" s="19"/>
      <x:c r="G76" s="20"/>
      <x:c r="H76" s="20"/>
      <x:c r="I76" s="19"/>
      <x:c r="J76" s="19"/>
    </x:row>
    <x:row r="77">
      <x:c r="A77" s="19"/>
      <x:c r="B77" s="28"/>
      <x:c r="C77" s="19"/>
      <x:c r="D77" s="19"/>
      <x:c r="E77" s="19"/>
      <x:c r="F77" s="19"/>
      <x:c r="G77" s="20"/>
      <x:c r="H77" s="20"/>
      <x:c r="I77" s="19"/>
      <x:c r="J77" s="19"/>
    </x:row>
    <x:row r="78">
      <x:c r="A78" s="19"/>
      <x:c r="B78" s="28"/>
      <x:c r="C78" s="19"/>
      <x:c r="D78" s="19"/>
      <x:c r="E78" s="19"/>
      <x:c r="F78" s="19"/>
      <x:c r="G78" s="20"/>
      <x:c r="H78" s="20"/>
      <x:c r="I78" s="19"/>
      <x:c r="J78" s="19"/>
    </x:row>
    <x:row r="79">
      <x:c r="A79" s="19"/>
      <x:c r="B79" s="28"/>
      <x:c r="C79" s="19"/>
      <x:c r="D79" s="19"/>
      <x:c r="E79" s="19"/>
      <x:c r="F79" s="19"/>
      <x:c r="G79" s="20"/>
      <x:c r="H79" s="20"/>
      <x:c r="I79" s="19"/>
      <x:c r="J79" s="19"/>
    </x:row>
    <x:row r="80">
      <x:c r="A80" s="19"/>
      <x:c r="B80" s="28"/>
      <x:c r="C80" s="19"/>
      <x:c r="D80" s="19"/>
      <x:c r="E80" s="19"/>
      <x:c r="F80" s="19"/>
      <x:c r="G80" s="20"/>
      <x:c r="H80" s="20"/>
      <x:c r="I80" s="19"/>
      <x:c r="J80" s="19"/>
    </x:row>
    <x:row r="81">
      <x:c r="A81" s="19"/>
      <x:c r="B81" s="28"/>
      <x:c r="C81" s="19"/>
      <x:c r="D81" s="19"/>
      <x:c r="E81" s="19"/>
      <x:c r="F81" s="19"/>
      <x:c r="G81" s="20"/>
      <x:c r="H81" s="20"/>
      <x:c r="I81" s="19"/>
      <x:c r="J81" s="19"/>
    </x:row>
    <x:row r="82">
      <x:c r="A82" s="19"/>
      <x:c r="B82" s="28"/>
      <x:c r="C82" s="19"/>
      <x:c r="D82" s="19"/>
      <x:c r="E82" s="19"/>
      <x:c r="F82" s="19"/>
      <x:c r="G82" s="20"/>
      <x:c r="H82" s="20"/>
      <x:c r="I82" s="19"/>
      <x:c r="J82" s="19"/>
    </x:row>
    <x:row r="83">
      <x:c r="A83" s="19"/>
      <x:c r="B83" s="28"/>
      <x:c r="C83" s="19"/>
      <x:c r="D83" s="19"/>
      <x:c r="E83" s="19"/>
      <x:c r="F83" s="19"/>
      <x:c r="G83" s="20"/>
      <x:c r="H83" s="20"/>
      <x:c r="I83" s="19"/>
      <x:c r="J83" s="19"/>
    </x:row>
    <x:row r="84">
      <x:c r="A84" s="19"/>
      <x:c r="B84" s="28"/>
      <x:c r="C84" s="19"/>
      <x:c r="D84" s="19"/>
      <x:c r="E84" s="19"/>
      <x:c r="F84" s="19"/>
      <x:c r="G84" s="20"/>
      <x:c r="H84" s="20"/>
      <x:c r="I84" s="19"/>
      <x:c r="J84" s="19"/>
    </x:row>
    <x:row r="85">
      <x:c r="A85" s="19"/>
      <x:c r="B85" s="28"/>
      <x:c r="C85" s="19"/>
      <x:c r="D85" s="19"/>
      <x:c r="E85" s="19"/>
      <x:c r="F85" s="19"/>
      <x:c r="G85" s="20"/>
      <x:c r="H85" s="20"/>
      <x:c r="I85" s="19"/>
      <x:c r="J85" s="19"/>
    </x:row>
    <x:row r="86">
      <x:c r="A86" s="19"/>
      <x:c r="B86" s="28"/>
      <x:c r="C86" s="19"/>
      <x:c r="D86" s="19"/>
      <x:c r="E86" s="19"/>
      <x:c r="F86" s="19"/>
      <x:c r="G86" s="20"/>
      <x:c r="H86" s="20"/>
      <x:c r="I86" s="19"/>
      <x:c r="J86" s="19"/>
    </x:row>
    <x:row r="87">
      <x:c r="A87" s="19"/>
      <x:c r="B87" s="28"/>
      <x:c r="C87" s="19"/>
      <x:c r="D87" s="19"/>
      <x:c r="E87" s="19"/>
      <x:c r="F87" s="19"/>
      <x:c r="G87" s="20"/>
      <x:c r="H87" s="20"/>
      <x:c r="I87" s="19"/>
      <x:c r="J87" s="19"/>
    </x:row>
    <x:row r="88">
      <x:c r="A88" s="19"/>
      <x:c r="B88" s="28"/>
      <x:c r="C88" s="19"/>
      <x:c r="D88" s="19"/>
      <x:c r="E88" s="19"/>
      <x:c r="F88" s="19"/>
      <x:c r="G88" s="20"/>
      <x:c r="H88" s="20"/>
      <x:c r="I88" s="19"/>
      <x:c r="J88" s="19"/>
    </x:row>
    <x:row r="89">
      <x:c r="A89" s="19"/>
      <x:c r="B89" s="28"/>
      <x:c r="C89" s="19"/>
      <x:c r="D89" s="19"/>
      <x:c r="E89" s="19"/>
      <x:c r="F89" s="19"/>
      <x:c r="G89" s="20"/>
      <x:c r="H89" s="20"/>
      <x:c r="I89" s="19"/>
      <x:c r="J89" s="19"/>
    </x:row>
    <x:row r="90">
      <x:c r="A90" s="19"/>
      <x:c r="B90" s="28"/>
      <x:c r="C90" s="19"/>
      <x:c r="D90" s="19"/>
      <x:c r="E90" s="19"/>
      <x:c r="F90" s="19"/>
      <x:c r="G90" s="20"/>
      <x:c r="H90" s="20"/>
      <x:c r="I90" s="19"/>
      <x:c r="J90" s="19"/>
    </x:row>
    <x:row r="91">
      <x:c r="A91" s="19"/>
      <x:c r="B91" s="28"/>
      <x:c r="C91" s="19"/>
      <x:c r="D91" s="19"/>
      <x:c r="E91" s="19"/>
      <x:c r="F91" s="19"/>
      <x:c r="G91" s="20"/>
      <x:c r="H91" s="20"/>
      <x:c r="I91" s="19"/>
      <x:c r="J91" s="19"/>
    </x:row>
    <x:row r="92">
      <x:c r="A92" s="19"/>
      <x:c r="B92" s="28"/>
      <x:c r="C92" s="19"/>
      <x:c r="D92" s="19"/>
      <x:c r="E92" s="19"/>
      <x:c r="F92" s="19"/>
      <x:c r="G92" s="20"/>
      <x:c r="H92" s="20"/>
      <x:c r="I92" s="19"/>
      <x:c r="J92" s="19"/>
    </x:row>
    <x:row r="93">
      <x:c r="A93" s="19"/>
      <x:c r="B93" s="28"/>
      <x:c r="C93" s="19"/>
      <x:c r="D93" s="19"/>
      <x:c r="E93" s="19"/>
      <x:c r="F93" s="19"/>
      <x:c r="G93" s="20"/>
      <x:c r="H93" s="20"/>
      <x:c r="I93" s="19"/>
      <x:c r="J93" s="19"/>
    </x:row>
    <x:row r="94">
      <x:c r="A94" s="19"/>
      <x:c r="B94" s="28"/>
      <x:c r="C94" s="19"/>
      <x:c r="D94" s="19"/>
      <x:c r="E94" s="19"/>
      <x:c r="F94" s="19"/>
      <x:c r="G94" s="20"/>
      <x:c r="H94" s="20"/>
      <x:c r="I94" s="19"/>
      <x:c r="J94" s="19"/>
    </x:row>
    <x:row r="95">
      <x:c r="A95" s="19"/>
      <x:c r="B95" s="28"/>
      <x:c r="C95" s="19"/>
      <x:c r="D95" s="19"/>
      <x:c r="E95" s="19"/>
      <x:c r="F95" s="19"/>
      <x:c r="G95" s="20"/>
      <x:c r="H95" s="20"/>
      <x:c r="I95" s="19"/>
      <x:c r="J95" s="19"/>
    </x:row>
    <x:row r="96">
      <x:c r="A96" s="19"/>
      <x:c r="B96" s="28"/>
      <x:c r="C96" s="19"/>
      <x:c r="D96" s="19"/>
      <x:c r="E96" s="19"/>
      <x:c r="F96" s="19"/>
      <x:c r="G96" s="20"/>
      <x:c r="H96" s="20"/>
      <x:c r="I96" s="19"/>
      <x:c r="J96" s="19"/>
    </x:row>
    <x:row r="97">
      <x:c r="A97" s="19"/>
      <x:c r="B97" s="28"/>
      <x:c r="C97" s="19"/>
      <x:c r="D97" s="19"/>
      <x:c r="E97" s="19"/>
      <x:c r="F97" s="19"/>
      <x:c r="G97" s="20"/>
      <x:c r="H97" s="20"/>
      <x:c r="I97" s="19"/>
      <x:c r="J97" s="19"/>
    </x:row>
    <x:row r="98">
      <x:c r="A98" s="19"/>
      <x:c r="B98" s="28"/>
      <x:c r="C98" s="19"/>
      <x:c r="D98" s="19"/>
      <x:c r="E98" s="19"/>
      <x:c r="F98" s="19"/>
      <x:c r="G98" s="20"/>
      <x:c r="H98" s="20"/>
      <x:c r="I98" s="19"/>
      <x:c r="J98" s="19"/>
    </x:row>
    <x:row r="99">
      <x:c r="A99" s="19"/>
      <x:c r="B99" s="28"/>
      <x:c r="C99" s="19"/>
      <x:c r="D99" s="19"/>
      <x:c r="E99" s="19"/>
      <x:c r="F99" s="19"/>
      <x:c r="G99" s="20"/>
      <x:c r="H99" s="20"/>
      <x:c r="I99" s="19"/>
      <x:c r="J99" s="19"/>
    </x:row>
    <x:row r="100">
      <x:c r="A100" s="19"/>
      <x:c r="B100" s="28"/>
      <x:c r="C100" s="19"/>
      <x:c r="D100" s="19"/>
      <x:c r="E100" s="19"/>
      <x:c r="F100" s="19"/>
      <x:c r="G100" s="20"/>
      <x:c r="H100" s="20"/>
      <x:c r="I100" s="19"/>
      <x:c r="J100" s="19"/>
    </x:row>
    <x:row r="101">
      <x:c r="B101" s="26"/>
      <x:c r="G101" s="14"/>
      <x:c r="H101" s="14"/>
    </x:row>
    <x:row r="102">
      <x:c r="B102" s="26"/>
      <x:c r="G102" s="14"/>
      <x:c r="H102" s="14"/>
    </x:row>
    <x:row r="103">
      <x:c r="B103" s="26"/>
      <x:c r="G103" s="14"/>
      <x:c r="H103" s="14"/>
    </x:row>
    <x:row r="104">
      <x:c r="B104" s="26"/>
      <x:c r="G104" s="14"/>
      <x:c r="H104" s="14"/>
    </x:row>
    <x:row r="105">
      <x:c r="B105" s="26"/>
      <x:c r="G105" s="14"/>
      <x:c r="H105" s="14"/>
    </x:row>
    <x:row r="106">
      <x:c r="B106" s="26"/>
      <x:c r="G106" s="14"/>
      <x:c r="H106" s="14"/>
    </x:row>
    <x:row r="107">
      <x:c r="B107" s="26"/>
      <x:c r="G107" s="14"/>
      <x:c r="H107" s="14"/>
    </x:row>
    <x:row r="108">
      <x:c r="B108" s="26"/>
      <x:c r="G108" s="14"/>
      <x:c r="H108" s="14"/>
    </x:row>
    <x:row r="109">
      <x:c r="B109" s="26"/>
      <x:c r="G109" s="14"/>
      <x:c r="H109" s="14"/>
    </x:row>
    <x:row r="110">
      <x:c r="B110" s="26"/>
      <x:c r="G110" s="14"/>
      <x:c r="H110" s="14"/>
    </x:row>
    <x:row r="111">
      <x:c r="B111" s="26"/>
      <x:c r="G111" s="14"/>
      <x:c r="H111" s="14"/>
    </x:row>
    <x:row r="112">
      <x:c r="B112" s="26"/>
      <x:c r="G112" s="14"/>
      <x:c r="H112" s="14"/>
    </x:row>
    <x:row r="113">
      <x:c r="B113" s="26"/>
      <x:c r="G113" s="14"/>
      <x:c r="H113" s="14"/>
    </x:row>
    <x:row r="114">
      <x:c r="B114" s="26"/>
      <x:c r="G114" s="14"/>
      <x:c r="H114" s="14"/>
    </x:row>
    <x:row r="115">
      <x:c r="B115" s="26"/>
      <x:c r="G115" s="14"/>
      <x:c r="H115" s="14"/>
    </x:row>
    <x:row r="116">
      <x:c r="B116" s="26"/>
      <x:c r="G116" s="14"/>
      <x:c r="H116" s="14"/>
    </x:row>
    <x:row r="117">
      <x:c r="B117" s="26"/>
      <x:c r="G117" s="14"/>
      <x:c r="H117" s="14"/>
    </x:row>
    <x:row r="118">
      <x:c r="B118" s="26"/>
      <x:c r="G118" s="14"/>
      <x:c r="H118" s="14"/>
    </x:row>
    <x:row r="119">
      <x:c r="B119" s="26"/>
      <x:c r="G119" s="14"/>
      <x:c r="H119" s="14"/>
    </x:row>
    <x:row r="120">
      <x:c r="B120" s="26"/>
      <x:c r="G120" s="14"/>
      <x:c r="H120" s="14"/>
    </x:row>
    <x:row r="121">
      <x:c r="B121" s="26"/>
      <x:c r="G121" s="14"/>
      <x:c r="H121" s="14"/>
    </x:row>
    <x:row r="122">
      <x:c r="B122" s="26"/>
      <x:c r="G122" s="14"/>
      <x:c r="H122" s="14"/>
    </x:row>
    <x:row r="123">
      <x:c r="B123" s="26"/>
      <x:c r="G123" s="14"/>
      <x:c r="H123" s="14"/>
    </x:row>
    <x:row r="124">
      <x:c r="B124" s="26"/>
      <x:c r="G124" s="14"/>
      <x:c r="H124" s="14"/>
    </x:row>
    <x:row r="125">
      <x:c r="B125" s="26"/>
      <x:c r="G125" s="14"/>
      <x:c r="H125" s="14"/>
    </x:row>
    <x:row r="126">
      <x:c r="B126" s="26"/>
      <x:c r="G126" s="14"/>
      <x:c r="H126" s="14"/>
    </x:row>
    <x:row r="127">
      <x:c r="B127" s="26"/>
      <x:c r="G127" s="14"/>
      <x:c r="H127" s="14"/>
    </x:row>
    <x:row r="128">
      <x:c r="B128" s="26"/>
      <x:c r="G128" s="14"/>
      <x:c r="H128" s="14"/>
    </x:row>
    <x:row r="129">
      <x:c r="B129" s="26"/>
      <x:c r="G129" s="14"/>
      <x:c r="H129" s="14"/>
    </x:row>
    <x:row r="130">
      <x:c r="B130" s="26"/>
      <x:c r="G130" s="14"/>
      <x:c r="H130" s="14"/>
    </x:row>
    <x:row r="131">
      <x:c r="B131" s="26"/>
      <x:c r="G131" s="14"/>
      <x:c r="H131" s="14"/>
    </x:row>
    <x:row r="132">
      <x:c r="B132" s="26"/>
      <x:c r="G132" s="14"/>
      <x:c r="H132" s="14"/>
    </x:row>
    <x:row r="133">
      <x:c r="B133" s="26"/>
      <x:c r="G133" s="14"/>
      <x:c r="H133" s="14"/>
    </x:row>
    <x:row r="134">
      <x:c r="B134" s="26"/>
      <x:c r="G134" s="14"/>
      <x:c r="H134" s="14"/>
    </x:row>
    <x:row r="135">
      <x:c r="B135" s="26"/>
      <x:c r="G135" s="14"/>
      <x:c r="H135" s="14"/>
    </x:row>
    <x:row r="136">
      <x:c r="B136" s="26"/>
      <x:c r="G136" s="14"/>
      <x:c r="H136" s="14"/>
    </x:row>
    <x:row r="137">
      <x:c r="B137" s="26"/>
      <x:c r="G137" s="14"/>
      <x:c r="H137" s="14"/>
    </x:row>
    <x:row r="138">
      <x:c r="B138" s="26"/>
      <x:c r="G138" s="14"/>
      <x:c r="H138" s="14"/>
    </x:row>
    <x:row r="139">
      <x:c r="B139" s="26"/>
      <x:c r="G139" s="14"/>
      <x:c r="H139" s="14"/>
    </x:row>
    <x:row r="140">
      <x:c r="B140" s="26"/>
      <x:c r="G140" s="14"/>
      <x:c r="H140" s="14"/>
    </x:row>
    <x:row r="141">
      <x:c r="B141" s="26"/>
      <x:c r="G141" s="14"/>
      <x:c r="H141" s="14"/>
    </x:row>
    <x:row r="142">
      <x:c r="B142" s="26"/>
      <x:c r="G142" s="14"/>
      <x:c r="H142" s="14"/>
    </x:row>
    <x:row r="143">
      <x:c r="B143" s="26"/>
      <x:c r="G143" s="14"/>
      <x:c r="H143" s="14"/>
    </x:row>
    <x:row r="144">
      <x:c r="B144" s="26"/>
      <x:c r="G144" s="14"/>
      <x:c r="H144" s="14"/>
    </x:row>
    <x:row r="145">
      <x:c r="B145" s="26"/>
      <x:c r="G145" s="14"/>
      <x:c r="H145" s="14"/>
    </x:row>
    <x:row r="146">
      <x:c r="B146" s="26"/>
      <x:c r="G146" s="14"/>
      <x:c r="H146" s="14"/>
    </x:row>
    <x:row r="147">
      <x:c r="B147" s="26"/>
      <x:c r="G147" s="14"/>
      <x:c r="H147" s="14"/>
    </x:row>
    <x:row r="148">
      <x:c r="B148" s="26"/>
      <x:c r="G148" s="14"/>
      <x:c r="H148" s="14"/>
    </x:row>
    <x:row r="149">
      <x:c r="B149" s="26"/>
      <x:c r="G149" s="14"/>
      <x:c r="H149" s="14"/>
    </x:row>
    <x:row r="150">
      <x:c r="B150" s="26"/>
      <x:c r="G150" s="14"/>
      <x:c r="H150" s="14"/>
    </x:row>
    <x:row r="151">
      <x:c r="B151" s="26"/>
      <x:c r="G151" s="14"/>
      <x:c r="H151" s="14"/>
    </x:row>
    <x:row r="152">
      <x:c r="B152" s="26"/>
      <x:c r="G152" s="14"/>
      <x:c r="H152" s="14"/>
    </x:row>
    <x:row r="153">
      <x:c r="B153" s="26"/>
      <x:c r="G153" s="14"/>
      <x:c r="H153" s="14"/>
    </x:row>
    <x:row r="154">
      <x:c r="B154" s="26"/>
      <x:c r="G154" s="14"/>
      <x:c r="H154" s="14"/>
    </x:row>
    <x:row r="155">
      <x:c r="B155" s="26"/>
      <x:c r="G155" s="14"/>
      <x:c r="H155" s="14"/>
    </x:row>
    <x:row r="156">
      <x:c r="B156" s="26"/>
      <x:c r="G156" s="14"/>
      <x:c r="H156" s="14"/>
    </x:row>
    <x:row r="157">
      <x:c r="B157" s="26"/>
      <x:c r="G157" s="14"/>
      <x:c r="H157" s="14"/>
    </x:row>
    <x:row r="158">
      <x:c r="B158" s="26"/>
      <x:c r="G158" s="14"/>
      <x:c r="H158" s="14"/>
    </x:row>
    <x:row r="159">
      <x:c r="B159" s="26"/>
      <x:c r="G159" s="14"/>
      <x:c r="H159" s="14"/>
    </x:row>
    <x:row r="160">
      <x:c r="B160" s="26"/>
      <x:c r="G160" s="14"/>
      <x:c r="H160" s="14"/>
    </x:row>
    <x:row r="161">
      <x:c r="B161" s="26"/>
      <x:c r="G161" s="14"/>
      <x:c r="H161" s="14"/>
    </x:row>
    <x:row r="162">
      <x:c r="B162" s="26"/>
      <x:c r="G162" s="14"/>
      <x:c r="H162" s="14"/>
    </x:row>
    <x:row r="163">
      <x:c r="B163" s="26"/>
      <x:c r="G163" s="14"/>
      <x:c r="H163" s="14"/>
    </x:row>
    <x:row r="164">
      <x:c r="B164" s="26"/>
      <x:c r="G164" s="14"/>
      <x:c r="H164" s="14"/>
    </x:row>
    <x:row r="165">
      <x:c r="B165" s="26"/>
      <x:c r="G165" s="14"/>
      <x:c r="H165" s="14"/>
    </x:row>
    <x:row r="166">
      <x:c r="B166" s="26"/>
      <x:c r="G166" s="14"/>
      <x:c r="H166" s="14"/>
    </x:row>
    <x:row r="167">
      <x:c r="B167" s="26"/>
      <x:c r="G167" s="14"/>
      <x:c r="H167" s="14"/>
    </x:row>
    <x:row r="168">
      <x:c r="B168" s="26"/>
      <x:c r="G168" s="14"/>
      <x:c r="H168" s="14"/>
    </x:row>
    <x:row r="169">
      <x:c r="B169" s="26"/>
      <x:c r="G169" s="14"/>
      <x:c r="H169" s="14"/>
    </x:row>
    <x:row r="170">
      <x:c r="B170" s="26"/>
      <x:c r="G170" s="14"/>
      <x:c r="H170" s="14"/>
    </x:row>
    <x:row r="171">
      <x:c r="B171" s="26"/>
      <x:c r="G171" s="14"/>
      <x:c r="H171" s="14"/>
    </x:row>
    <x:row r="172">
      <x:c r="B172" s="26"/>
      <x:c r="G172" s="14"/>
      <x:c r="H172" s="14"/>
    </x:row>
    <x:row r="173">
      <x:c r="B173" s="26"/>
      <x:c r="G173" s="14"/>
      <x:c r="H173" s="14"/>
    </x:row>
    <x:row r="174">
      <x:c r="B174" s="26"/>
      <x:c r="G174" s="14"/>
      <x:c r="H174" s="14"/>
    </x:row>
    <x:row r="175">
      <x:c r="B175" s="26"/>
      <x:c r="G175" s="14"/>
      <x:c r="H175" s="14"/>
    </x:row>
    <x:row r="176">
      <x:c r="B176" s="26"/>
      <x:c r="G176" s="14"/>
      <x:c r="H176" s="14"/>
    </x:row>
    <x:row r="177">
      <x:c r="B177" s="26"/>
      <x:c r="G177" s="14"/>
      <x:c r="H177" s="14"/>
    </x:row>
    <x:row r="178">
      <x:c r="B178" s="26"/>
      <x:c r="G178" s="14"/>
      <x:c r="H178" s="14"/>
    </x:row>
    <x:row r="179">
      <x:c r="B179" s="26"/>
      <x:c r="G179" s="14"/>
      <x:c r="H179" s="14"/>
    </x:row>
    <x:row r="180">
      <x:c r="B180" s="26"/>
      <x:c r="G180" s="14"/>
      <x:c r="H180" s="14"/>
    </x:row>
    <x:row r="181">
      <x:c r="B181" s="26"/>
      <x:c r="G181" s="14"/>
      <x:c r="H181" s="14"/>
    </x:row>
    <x:row r="182">
      <x:c r="B182" s="26"/>
      <x:c r="G182" s="14"/>
      <x:c r="H182" s="14"/>
    </x:row>
    <x:row r="183">
      <x:c r="B183" s="26"/>
      <x:c r="G183" s="14"/>
      <x:c r="H183" s="14"/>
    </x:row>
    <x:row r="184">
      <x:c r="B184" s="26"/>
      <x:c r="G184" s="14"/>
      <x:c r="H184" s="14"/>
    </x:row>
    <x:row r="185">
      <x:c r="B185" s="26"/>
      <x:c r="G185" s="14"/>
      <x:c r="H185" s="14"/>
    </x:row>
    <x:row r="186">
      <x:c r="B186" s="26"/>
      <x:c r="G186" s="14"/>
      <x:c r="H186" s="14"/>
    </x:row>
    <x:row r="187">
      <x:c r="B187" s="26"/>
      <x:c r="G187" s="14"/>
      <x:c r="H187" s="14"/>
    </x:row>
    <x:row r="188">
      <x:c r="B188" s="26"/>
      <x:c r="G188" s="14"/>
      <x:c r="H188" s="14"/>
    </x:row>
    <x:row r="189">
      <x:c r="B189" s="26"/>
      <x:c r="G189" s="14"/>
      <x:c r="H189" s="14"/>
    </x:row>
    <x:row r="190">
      <x:c r="B190" s="26"/>
      <x:c r="G190" s="14"/>
      <x:c r="H190" s="14"/>
    </x:row>
    <x:row r="191">
      <x:c r="B191" s="26"/>
      <x:c r="G191" s="14"/>
      <x:c r="H191" s="14"/>
    </x:row>
    <x:row r="192">
      <x:c r="B192" s="26"/>
      <x:c r="G192" s="14"/>
      <x:c r="H192" s="14"/>
    </x:row>
    <x:row r="193">
      <x:c r="B193" s="26"/>
      <x:c r="G193" s="14"/>
      <x:c r="H193" s="14"/>
    </x:row>
    <x:row r="194">
      <x:c r="B194" s="26"/>
      <x:c r="G194" s="14"/>
      <x:c r="H194" s="14"/>
    </x:row>
    <x:row r="195">
      <x:c r="B195" s="26"/>
      <x:c r="G195" s="14"/>
      <x:c r="H195" s="14"/>
    </x:row>
    <x:row r="196">
      <x:c r="B196" s="26"/>
      <x:c r="G196" s="14"/>
      <x:c r="H196" s="14"/>
    </x:row>
    <x:row r="197">
      <x:c r="B197" s="26"/>
      <x:c r="G197" s="14"/>
      <x:c r="H197" s="14"/>
    </x:row>
    <x:row r="198">
      <x:c r="B198" s="26"/>
      <x:c r="G198" s="14"/>
      <x:c r="H198" s="14"/>
    </x:row>
    <x:row r="199">
      <x:c r="B199" s="26"/>
      <x:c r="G199" s="14"/>
      <x:c r="H199" s="14"/>
    </x:row>
    <x:row r="200">
      <x:c r="B200" s="26"/>
      <x:c r="G200" s="14"/>
      <x:c r="H200" s="14"/>
    </x:row>
  </x:sheetData>
  <x:mergeCells>
    <x:mergeCell ref="A1:J1"/>
  </x:mergeCells>
  <x:dataValidations count="1">
    <x:dataValidation type="list" sqref="I4:I200">
      <x:formula1>Listas!$B$2:$B$4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88b0316fbf45f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5" hidden="0" customWidth="1"/>
    <x:col min="4" max="4" width="16" hidden="0" customWidth="1"/>
    <x:col min="5" max="5" width="16" hidden="0" customWidth="1"/>
    <x:col min="6" max="6" width="14" hidden="0" customWidth="1"/>
    <x:col min="7" max="7" width="16" hidden="0" customWidth="1"/>
  </x:cols>
  <x:sheetData>
    <x:row r="1" ht="34" customHeight="1">
      <x:c r="A1" s="11" t="str">
        <x:v>WR TECH | Clientes</x:v>
      </x:c>
      <x:c r="B1" s="11"/>
      <x:c r="C1" s="11"/>
      <x:c r="D1" s="11"/>
      <x:c r="E1" s="11"/>
      <x:c r="F1" s="11"/>
      <x:c r="G1" s="11"/>
    </x:row>
    <x:row r="3">
      <x:c r="A3" s="5" t="str">
        <x:v>Cliente ID</x:v>
      </x:c>
      <x:c r="B3" s="5" t="str">
        <x:v>Nombre</x:v>
      </x:c>
      <x:c r="C3" s="5" t="str">
        <x:v>Email</x:v>
      </x:c>
      <x:c r="D3" s="5" t="str">
        <x:v>Teléfono</x:v>
      </x:c>
      <x:c r="E3" s="5" t="str">
        <x:v>Ciudad</x:v>
      </x:c>
      <x:c r="F3" s="5" t="str">
        <x:v>Estado</x:v>
      </x:c>
      <x:c r="G3" s="5" t="str">
        <x:v>Total comprado</x:v>
      </x:c>
    </x:row>
    <x:row r="4">
      <x:c r="A4" s="30" t="str">
        <x:v>C001</x:v>
      </x:c>
      <x:c r="B4" s="30" t="str">
        <x:v>Ana López</x:v>
      </x:c>
      <x:c r="C4" s="30" t="str">
        <x:v>ana@example.com</x:v>
      </x:c>
      <x:c r="D4" s="30" t="str">
        <x:v>555-0101</x:v>
      </x:c>
      <x:c r="E4" s="30" t="str">
        <x:v>Dallas</x:v>
      </x:c>
      <x:c r="F4" s="30" t="str">
        <x:v>Activo</x:v>
      </x:c>
      <x:c r="G4" s="14" t="n">
        <x:f>SUMIF(Ventas!$C$4:$C$200,B4,Ventas!$H$4:$H$200)</x:f>
        <x:v>122</x:v>
      </x:c>
    </x:row>
    <x:row r="5">
      <x:c r="A5" s="30" t="str">
        <x:v>C002</x:v>
      </x:c>
      <x:c r="B5" s="30" t="str">
        <x:v>Carlos Ruiz</x:v>
      </x:c>
      <x:c r="C5" s="30" t="str">
        <x:v>carlos@example.com</x:v>
      </x:c>
      <x:c r="D5" s="30" t="str">
        <x:v>555-0102</x:v>
      </x:c>
      <x:c r="E5" s="30" t="str">
        <x:v>Houston</x:v>
      </x:c>
      <x:c r="F5" s="30" t="str">
        <x:v>Activo</x:v>
      </x:c>
      <x:c r="G5" s="14" t="n">
        <x:f>SUMIF(Ventas!$C$4:$C$200,B5,Ventas!$H$4:$H$200)</x:f>
        <x:v>179.5</x:v>
      </x:c>
    </x:row>
    <x:row r="6">
      <x:c r="A6" s="30" t="str">
        <x:v>C003</x:v>
      </x:c>
      <x:c r="B6" s="30" t="str">
        <x:v>María Torres</x:v>
      </x:c>
      <x:c r="C6" s="30" t="str">
        <x:v>maria@example.com</x:v>
      </x:c>
      <x:c r="D6" s="30" t="str">
        <x:v>555-0103</x:v>
      </x:c>
      <x:c r="E6" s="30" t="str">
        <x:v>Austin</x:v>
      </x:c>
      <x:c r="F6" s="30" t="str">
        <x:v>Activo</x:v>
      </x:c>
      <x:c r="G6" s="14" t="n">
        <x:f>SUMIF(Ventas!$C$4:$C$200,B6,Ventas!$H$4:$H$200)</x:f>
        <x:v>162</x:v>
      </x:c>
    </x:row>
    <x:row r="7">
      <x:c r="A7" s="30" t="str">
        <x:v>C004</x:v>
      </x:c>
      <x:c r="B7" s="30" t="str">
        <x:v>Luis Pérez</x:v>
      </x:c>
      <x:c r="C7" s="30" t="str">
        <x:v>luis@example.com</x:v>
      </x:c>
      <x:c r="D7" s="30" t="str">
        <x:v>555-0104</x:v>
      </x:c>
      <x:c r="E7" s="30" t="str">
        <x:v>Dallas</x:v>
      </x:c>
      <x:c r="F7" s="30" t="str">
        <x:v>Activo</x:v>
      </x:c>
      <x:c r="G7" s="14" t="n">
        <x:f>SUMIF(Ventas!$C$4:$C$200,B7,Ventas!$H$4:$H$200)</x:f>
        <x:v>71.75</x:v>
      </x:c>
    </x:row>
    <x:row r="8">
      <x:c r="A8" s="30" t="str">
        <x:v>C005</x:v>
      </x:c>
      <x:c r="B8" s="30" t="str">
        <x:v>Sofía Gómez</x:v>
      </x:c>
      <x:c r="C8" s="30" t="str">
        <x:v>sofia@example.com</x:v>
      </x:c>
      <x:c r="D8" s="30" t="str">
        <x:v>555-0105</x:v>
      </x:c>
      <x:c r="E8" s="30" t="str">
        <x:v>Fort Worth</x:v>
      </x:c>
      <x:c r="F8" s="30" t="str">
        <x:v>Prospecto</x:v>
      </x:c>
      <x:c r="G8" s="14" t="n">
        <x:f>SUMIF(Ventas!$C$4:$C$200,B8,Ventas!$H$4:$H$200)</x:f>
        <x:v>30</x:v>
      </x:c>
    </x:row>
    <x:row r="9">
      <x:c r="A9" s="30" t="str">
        <x:v>C006</x:v>
      </x:c>
      <x:c r="B9" s="30" t="str">
        <x:v>Daniel Cruz</x:v>
      </x:c>
      <x:c r="C9" s="30" t="str">
        <x:v>daniel@example.com</x:v>
      </x:c>
      <x:c r="D9" s="30" t="str">
        <x:v>555-0106</x:v>
      </x:c>
      <x:c r="E9" s="30" t="str">
        <x:v>Austin</x:v>
      </x:c>
      <x:c r="F9" s="30" t="str">
        <x:v>Activo</x:v>
      </x:c>
      <x:c r="G9" s="14" t="n">
        <x:f>SUMIF(Ventas!$C$4:$C$200,B9,Ventas!$H$4:$H$200)</x:f>
        <x:v>83</x:v>
      </x:c>
    </x:row>
    <x:row r="10">
      <x:c r="A10" s="30" t="str">
        <x:v>C007</x:v>
      </x:c>
      <x:c r="B10" s="30" t="str">
        <x:v>Elena Díaz</x:v>
      </x:c>
      <x:c r="C10" s="30" t="str">
        <x:v>elena@example.com</x:v>
      </x:c>
      <x:c r="D10" s="30" t="str">
        <x:v>555-0107</x:v>
      </x:c>
      <x:c r="E10" s="30" t="str">
        <x:v>Dallas</x:v>
      </x:c>
      <x:c r="F10" s="30" t="str">
        <x:v>Activo</x:v>
      </x:c>
      <x:c r="G10" s="14" t="n">
        <x:f>SUMIF(Ventas!$C$4:$C$200,B10,Ventas!$H$4:$H$200)</x:f>
        <x:v>130</x:v>
      </x:c>
    </x:row>
    <x:row r="11">
      <x:c r="A11" s="30" t="str">
        <x:v>C008</x:v>
      </x:c>
      <x:c r="B11" s="30" t="str">
        <x:v>Pedro Silva</x:v>
      </x:c>
      <x:c r="C11" s="30" t="str">
        <x:v>pedro@example.com</x:v>
      </x:c>
      <x:c r="D11" s="30" t="str">
        <x:v>555-0108</x:v>
      </x:c>
      <x:c r="E11" s="30" t="str">
        <x:v>Houston</x:v>
      </x:c>
      <x:c r="F11" s="30" t="str">
        <x:v>Activo</x:v>
      </x:c>
      <x:c r="G11" s="14" t="n">
        <x:f>SUMIF(Ventas!$C$4:$C$200,B11,Ventas!$H$4:$H$200)</x:f>
        <x:v>158</x:v>
      </x:c>
    </x:row>
    <x:row r="12">
      <x:c r="G12" s="14"/>
    </x:row>
    <x:row r="13">
      <x:c r="G13" s="14"/>
    </x:row>
    <x:row r="14">
      <x:c r="G14" s="14"/>
    </x:row>
    <x:row r="15">
      <x:c r="G15" s="14"/>
    </x:row>
    <x:row r="16">
      <x:c r="G16" s="14"/>
    </x:row>
    <x:row r="17">
      <x:c r="G17" s="14"/>
    </x:row>
    <x:row r="18">
      <x:c r="G18" s="14"/>
    </x:row>
    <x:row r="19">
      <x:c r="G19" s="14"/>
    </x:row>
    <x:row r="20">
      <x:c r="G20" s="14"/>
    </x:row>
    <x:row r="21">
      <x:c r="G21" s="14"/>
    </x:row>
    <x:row r="22">
      <x:c r="G22" s="14"/>
    </x:row>
    <x:row r="23">
      <x:c r="G23" s="14"/>
    </x:row>
    <x:row r="24">
      <x:c r="G24" s="14"/>
    </x:row>
    <x:row r="25">
      <x:c r="G25" s="14"/>
    </x:row>
    <x:row r="26">
      <x:c r="G26" s="14"/>
    </x:row>
    <x:row r="27">
      <x:c r="G27" s="14"/>
    </x:row>
    <x:row r="28">
      <x:c r="G28" s="14"/>
    </x:row>
    <x:row r="29">
      <x:c r="G29" s="14"/>
    </x:row>
    <x:row r="30">
      <x:c r="G30" s="14"/>
    </x:row>
    <x:row r="31">
      <x:c r="G31" s="14"/>
    </x:row>
    <x:row r="32">
      <x:c r="G32" s="14"/>
    </x:row>
    <x:row r="33">
      <x:c r="G33" s="14"/>
    </x:row>
    <x:row r="34">
      <x:c r="G34" s="14"/>
    </x:row>
    <x:row r="35">
      <x:c r="G35" s="14"/>
    </x:row>
    <x:row r="36">
      <x:c r="G36" s="14"/>
    </x:row>
    <x:row r="37">
      <x:c r="G37" s="14"/>
    </x:row>
    <x:row r="38">
      <x:c r="G38" s="14"/>
    </x:row>
    <x:row r="39">
      <x:c r="G39" s="14"/>
    </x:row>
    <x:row r="40">
      <x:c r="G40" s="14"/>
    </x:row>
    <x:row r="41">
      <x:c r="G41" s="14"/>
    </x:row>
    <x:row r="42">
      <x:c r="G42" s="14"/>
    </x:row>
    <x:row r="43">
      <x:c r="G43" s="14"/>
    </x:row>
    <x:row r="44">
      <x:c r="G44" s="14"/>
    </x:row>
    <x:row r="45">
      <x:c r="G45" s="14"/>
    </x:row>
    <x:row r="46">
      <x:c r="G46" s="14"/>
    </x:row>
    <x:row r="47">
      <x:c r="G47" s="14"/>
    </x:row>
    <x:row r="48">
      <x:c r="G48" s="14"/>
    </x:row>
    <x:row r="49">
      <x:c r="G49" s="14"/>
    </x:row>
    <x:row r="50">
      <x:c r="G50" s="14"/>
    </x:row>
    <x:row r="51">
      <x:c r="G51" s="14"/>
    </x:row>
    <x:row r="52">
      <x:c r="G52" s="14"/>
    </x:row>
    <x:row r="53">
      <x:c r="G53" s="14"/>
    </x:row>
    <x:row r="54">
      <x:c r="G54" s="14"/>
    </x:row>
    <x:row r="55">
      <x:c r="G55" s="14"/>
    </x:row>
    <x:row r="56">
      <x:c r="G56" s="14"/>
    </x:row>
    <x:row r="57">
      <x:c r="G57" s="14"/>
    </x:row>
    <x:row r="58">
      <x:c r="G58" s="14"/>
    </x:row>
    <x:row r="59">
      <x:c r="G59" s="14"/>
    </x:row>
    <x:row r="60">
      <x:c r="G60" s="14"/>
    </x:row>
    <x:row r="61">
      <x:c r="G61" s="14"/>
    </x:row>
    <x:row r="62">
      <x:c r="G62" s="14"/>
    </x:row>
    <x:row r="63">
      <x:c r="G63" s="14"/>
    </x:row>
    <x:row r="64">
      <x:c r="G64" s="14"/>
    </x:row>
    <x:row r="65">
      <x:c r="G65" s="14"/>
    </x:row>
    <x:row r="66">
      <x:c r="G66" s="14"/>
    </x:row>
    <x:row r="67">
      <x:c r="G67" s="14"/>
    </x:row>
    <x:row r="68">
      <x:c r="G68" s="14"/>
    </x:row>
    <x:row r="69">
      <x:c r="G69" s="14"/>
    </x:row>
    <x:row r="70">
      <x:c r="G70" s="14"/>
    </x:row>
    <x:row r="71">
      <x:c r="G71" s="14"/>
    </x:row>
    <x:row r="72">
      <x:c r="G72" s="14"/>
    </x:row>
    <x:row r="73">
      <x:c r="G73" s="14"/>
    </x:row>
    <x:row r="74">
      <x:c r="G74" s="14"/>
    </x:row>
    <x:row r="75">
      <x:c r="G75" s="14"/>
    </x:row>
    <x:row r="76">
      <x:c r="G76" s="14"/>
    </x:row>
    <x:row r="77">
      <x:c r="G77" s="14"/>
    </x:row>
    <x:row r="78">
      <x:c r="G78" s="14"/>
    </x:row>
    <x:row r="79">
      <x:c r="G79" s="14"/>
    </x:row>
    <x:row r="80">
      <x:c r="G80" s="14"/>
    </x:row>
    <x:row r="81">
      <x:c r="G81" s="14"/>
    </x:row>
    <x:row r="82">
      <x:c r="G82" s="14"/>
    </x:row>
    <x:row r="83">
      <x:c r="G83" s="14"/>
    </x:row>
    <x:row r="84">
      <x:c r="G84" s="14"/>
    </x:row>
    <x:row r="85">
      <x:c r="G85" s="14"/>
    </x:row>
    <x:row r="86">
      <x:c r="G86" s="14"/>
    </x:row>
    <x:row r="87">
      <x:c r="G87" s="14"/>
    </x:row>
    <x:row r="88">
      <x:c r="G88" s="14"/>
    </x:row>
    <x:row r="89">
      <x:c r="G89" s="14"/>
    </x:row>
    <x:row r="90">
      <x:c r="G90" s="14"/>
    </x:row>
    <x:row r="91">
      <x:c r="G91" s="14"/>
    </x:row>
    <x:row r="92">
      <x:c r="G92" s="14"/>
    </x:row>
    <x:row r="93">
      <x:c r="G93" s="14"/>
    </x:row>
    <x:row r="94">
      <x:c r="G94" s="14"/>
    </x:row>
    <x:row r="95">
      <x:c r="G95" s="14"/>
    </x:row>
    <x:row r="96">
      <x:c r="G96" s="14"/>
    </x:row>
    <x:row r="97">
      <x:c r="G97" s="14"/>
    </x:row>
    <x:row r="98">
      <x:c r="G98" s="14"/>
    </x:row>
    <x:row r="99">
      <x:c r="G99" s="14"/>
    </x:row>
    <x:row r="100">
      <x:c r="G100" s="14"/>
    </x:row>
  </x:sheetData>
  <x:mergeCells>
    <x:mergeCell ref="A1:G1"/>
  </x:mergeCells>
  <x:dataValidations count="1">
    <x:dataValidation type="list" sqref="F4:F100">
      <x:formula1>Listas!$C$2:$C$4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0fcf56aad1400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>
      <x:c r="A1" s="5" t="str">
        <x:v>Categorías</x:v>
      </x:c>
      <x:c r="B1" s="5" t="str">
        <x:v>Métodos de pago</x:v>
      </x:c>
      <x:c r="C1" s="5" t="str">
        <x:v>Estados</x:v>
      </x:c>
    </x:row>
    <x:row r="2">
      <x:c r="A2" t="str">
        <x:v>Café</x:v>
      </x:c>
      <x:c r="B2" t="str">
        <x:v>Efectivo</x:v>
      </x:c>
      <x:c r="C2" t="str">
        <x:v>Activo</x:v>
      </x:c>
    </x:row>
    <x:row r="3">
      <x:c r="A3" t="str">
        <x:v>Panadería</x:v>
      </x:c>
      <x:c r="B3" t="str">
        <x:v>Tarjeta</x:v>
      </x:c>
      <x:c r="C3" t="str">
        <x:v>Inactivo</x:v>
      </x:c>
    </x:row>
    <x:row r="4">
      <x:c r="A4" t="str">
        <x:v>Bebidas</x:v>
      </x:c>
      <x:c r="B4" t="str">
        <x:v>Transferencia</x:v>
      </x:c>
      <x:c r="C4" t="str">
        <x:v>Prospecto</x:v>
      </x:c>
    </x:row>
    <x:row r="5">
      <x:c r="A5" t="str">
        <x:v>Accesorios</x:v>
      </x:c>
    </x:row>
  </x:sheetData>
  <x:pageMargins left="0.7" right="0.7" top="0.75" bottom="0.75" header="0.3" footer="0.3"/>
</x:worksheet>
</file>